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75" yWindow="300" windowWidth="14160" windowHeight="10665"/>
  </bookViews>
  <sheets>
    <sheet name="военнослужащие оклады" sheetId="11" r:id="rId1"/>
  </sheets>
  <definedNames>
    <definedName name="_xlnm.Print_Area" localSheetId="0">'военнослужащие оклады'!$A$1:$S$53</definedName>
  </definedNames>
  <calcPr calcId="145621"/>
</workbook>
</file>

<file path=xl/calcChain.xml><?xml version="1.0" encoding="utf-8"?>
<calcChain xmlns="http://schemas.openxmlformats.org/spreadsheetml/2006/main">
  <c r="R23" i="11" l="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Q12" i="11" l="1"/>
  <c r="H32" i="11" l="1"/>
  <c r="H26" i="11"/>
  <c r="L37" i="11" l="1"/>
  <c r="M37" i="11" s="1"/>
  <c r="P23" i="11" l="1"/>
  <c r="Q23" i="11" s="1"/>
  <c r="P22" i="11"/>
  <c r="Q22" i="11" s="1"/>
  <c r="P21" i="11"/>
  <c r="Q21" i="11" s="1"/>
  <c r="P20" i="11"/>
  <c r="Q20" i="11" s="1"/>
  <c r="P19" i="11"/>
  <c r="Q19" i="11" s="1"/>
  <c r="P18" i="11"/>
  <c r="Q18" i="11" s="1"/>
  <c r="P17" i="11"/>
  <c r="Q17" i="11" s="1"/>
  <c r="P16" i="11"/>
  <c r="Q16" i="11" s="1"/>
  <c r="P15" i="11"/>
  <c r="Q15" i="11" s="1"/>
  <c r="P14" i="11"/>
  <c r="Q14" i="11" s="1"/>
  <c r="P13" i="11"/>
  <c r="Q13" i="11" s="1"/>
  <c r="P11" i="11"/>
  <c r="Q11" i="11" s="1"/>
  <c r="P10" i="11"/>
  <c r="Q10" i="11" s="1"/>
  <c r="P9" i="11"/>
  <c r="Q9" i="11" s="1"/>
  <c r="P8" i="11"/>
  <c r="Q8" i="11" s="1"/>
  <c r="P7" i="11"/>
  <c r="Q7" i="11" s="1"/>
  <c r="P6" i="11"/>
  <c r="Q6" i="11" s="1"/>
  <c r="P5" i="11"/>
  <c r="Q5" i="11" s="1"/>
  <c r="E49" i="11" l="1"/>
  <c r="F49" i="11" s="1"/>
  <c r="G49" i="11" s="1"/>
  <c r="H49" i="11" s="1"/>
  <c r="E24" i="11"/>
  <c r="F24" i="11" s="1"/>
  <c r="G24" i="11" s="1"/>
  <c r="H24" i="11" s="1"/>
  <c r="L49" i="11" l="1"/>
  <c r="M49" i="11" s="1"/>
  <c r="L48" i="11"/>
  <c r="M48" i="11" s="1"/>
  <c r="L47" i="11"/>
  <c r="M47" i="11" s="1"/>
  <c r="L46" i="11"/>
  <c r="M46" i="11" s="1"/>
  <c r="L45" i="11"/>
  <c r="M45" i="11" s="1"/>
  <c r="L44" i="11"/>
  <c r="M44" i="11" s="1"/>
  <c r="L43" i="11"/>
  <c r="M43" i="11" s="1"/>
  <c r="L42" i="11"/>
  <c r="M42" i="11" s="1"/>
  <c r="L41" i="11"/>
  <c r="M41" i="11" s="1"/>
  <c r="C5" i="11" l="1"/>
  <c r="D5" i="11" s="1"/>
  <c r="E5" i="11" s="1"/>
  <c r="F5" i="11" s="1"/>
  <c r="G5" i="11" s="1"/>
  <c r="H5" i="11" s="1"/>
  <c r="C6" i="11"/>
  <c r="D6" i="11" s="1"/>
  <c r="E6" i="11" s="1"/>
  <c r="F6" i="11" s="1"/>
  <c r="G6" i="11" s="1"/>
  <c r="H6" i="11" s="1"/>
  <c r="C7" i="11"/>
  <c r="D7" i="11" s="1"/>
  <c r="E7" i="11" s="1"/>
  <c r="F7" i="11" s="1"/>
  <c r="G7" i="11" s="1"/>
  <c r="H7" i="11" s="1"/>
  <c r="C8" i="11"/>
  <c r="D8" i="11" s="1"/>
  <c r="E8" i="11" s="1"/>
  <c r="F8" i="11" s="1"/>
  <c r="G8" i="11" s="1"/>
  <c r="H8" i="11" s="1"/>
  <c r="C9" i="11"/>
  <c r="D9" i="11" s="1"/>
  <c r="E9" i="11" s="1"/>
  <c r="F9" i="11" s="1"/>
  <c r="G9" i="11" s="1"/>
  <c r="H9" i="11" s="1"/>
  <c r="C10" i="11"/>
  <c r="D10" i="11" s="1"/>
  <c r="E10" i="11" s="1"/>
  <c r="F10" i="11" s="1"/>
  <c r="G10" i="11" s="1"/>
  <c r="H10" i="11" s="1"/>
  <c r="C11" i="11"/>
  <c r="D11" i="11" s="1"/>
  <c r="E11" i="11" s="1"/>
  <c r="F11" i="11" s="1"/>
  <c r="G11" i="11" s="1"/>
  <c r="H11" i="11" s="1"/>
  <c r="C12" i="11"/>
  <c r="D12" i="11" s="1"/>
  <c r="E12" i="11" s="1"/>
  <c r="F12" i="11" s="1"/>
  <c r="G12" i="11" s="1"/>
  <c r="H12" i="11" s="1"/>
  <c r="C13" i="11"/>
  <c r="D13" i="11" s="1"/>
  <c r="E13" i="11" s="1"/>
  <c r="F13" i="11" s="1"/>
  <c r="G13" i="11" s="1"/>
  <c r="H13" i="11" s="1"/>
  <c r="C14" i="11"/>
  <c r="D14" i="11" s="1"/>
  <c r="E14" i="11" s="1"/>
  <c r="F14" i="11" s="1"/>
  <c r="G14" i="11" s="1"/>
  <c r="H14" i="11" s="1"/>
  <c r="C15" i="11"/>
  <c r="D15" i="11" s="1"/>
  <c r="E15" i="11" s="1"/>
  <c r="F15" i="11" s="1"/>
  <c r="G15" i="11" s="1"/>
  <c r="H15" i="11" s="1"/>
  <c r="C16" i="11"/>
  <c r="D16" i="11" s="1"/>
  <c r="E16" i="11" s="1"/>
  <c r="F16" i="11" s="1"/>
  <c r="G16" i="11" s="1"/>
  <c r="H16" i="11" s="1"/>
  <c r="C17" i="11"/>
  <c r="D17" i="11" s="1"/>
  <c r="E17" i="11" s="1"/>
  <c r="F17" i="11" s="1"/>
  <c r="G17" i="11" s="1"/>
  <c r="H17" i="11" s="1"/>
  <c r="C18" i="11"/>
  <c r="D18" i="11" s="1"/>
  <c r="E18" i="11" s="1"/>
  <c r="F18" i="11" s="1"/>
  <c r="G18" i="11" s="1"/>
  <c r="H18" i="11" s="1"/>
  <c r="C19" i="11"/>
  <c r="D19" i="11" s="1"/>
  <c r="E19" i="11" s="1"/>
  <c r="F19" i="11" s="1"/>
  <c r="G19" i="11" s="1"/>
  <c r="H19" i="11" s="1"/>
  <c r="C20" i="11"/>
  <c r="D20" i="11" s="1"/>
  <c r="E20" i="11" s="1"/>
  <c r="F20" i="11" s="1"/>
  <c r="G20" i="11" s="1"/>
  <c r="H20" i="11" s="1"/>
  <c r="C21" i="11"/>
  <c r="D21" i="11" s="1"/>
  <c r="E21" i="11" s="1"/>
  <c r="F21" i="11" s="1"/>
  <c r="G21" i="11" s="1"/>
  <c r="H21" i="11" s="1"/>
  <c r="C22" i="11"/>
  <c r="D22" i="11" s="1"/>
  <c r="E22" i="11" s="1"/>
  <c r="F22" i="11" s="1"/>
  <c r="G22" i="11" s="1"/>
  <c r="H22" i="11" s="1"/>
  <c r="C23" i="11"/>
  <c r="D23" i="11" s="1"/>
  <c r="E23" i="11" s="1"/>
  <c r="F23" i="11" s="1"/>
  <c r="G23" i="11" s="1"/>
  <c r="H23" i="11" s="1"/>
  <c r="C24" i="11"/>
  <c r="C25" i="11"/>
  <c r="D25" i="11" s="1"/>
  <c r="E25" i="11" s="1"/>
  <c r="F25" i="11" s="1"/>
  <c r="G25" i="11" s="1"/>
  <c r="H25" i="11" s="1"/>
  <c r="C26" i="11"/>
  <c r="D26" i="11" s="1"/>
  <c r="E26" i="11" s="1"/>
  <c r="F26" i="11" s="1"/>
  <c r="C27" i="11"/>
  <c r="D27" i="11" s="1"/>
  <c r="E27" i="11" s="1"/>
  <c r="F27" i="11" s="1"/>
  <c r="G27" i="11" s="1"/>
  <c r="H27" i="11" s="1"/>
  <c r="C28" i="11"/>
  <c r="D28" i="11" s="1"/>
  <c r="E28" i="11" s="1"/>
  <c r="F28" i="11" s="1"/>
  <c r="G28" i="11" s="1"/>
  <c r="H28" i="11" s="1"/>
  <c r="C29" i="11"/>
  <c r="D29" i="11" s="1"/>
  <c r="E29" i="11" s="1"/>
  <c r="F29" i="11" s="1"/>
  <c r="G29" i="11" s="1"/>
  <c r="H29" i="11" s="1"/>
  <c r="C30" i="11"/>
  <c r="D30" i="11" s="1"/>
  <c r="E30" i="11" s="1"/>
  <c r="F30" i="11" s="1"/>
  <c r="G30" i="11" s="1"/>
  <c r="H30" i="11" s="1"/>
  <c r="C31" i="11"/>
  <c r="D31" i="11" s="1"/>
  <c r="E31" i="11" s="1"/>
  <c r="F31" i="11" s="1"/>
  <c r="G31" i="11" s="1"/>
  <c r="H31" i="11" s="1"/>
  <c r="C32" i="11"/>
  <c r="D32" i="11" s="1"/>
  <c r="E32" i="11" s="1"/>
  <c r="F32" i="11" s="1"/>
  <c r="C33" i="11"/>
  <c r="D33" i="11" s="1"/>
  <c r="E33" i="11" s="1"/>
  <c r="F33" i="11" s="1"/>
  <c r="G33" i="11" s="1"/>
  <c r="H33" i="11" s="1"/>
  <c r="C34" i="11"/>
  <c r="D34" i="11" s="1"/>
  <c r="E34" i="11" s="1"/>
  <c r="F34" i="11" s="1"/>
  <c r="G34" i="11" s="1"/>
  <c r="H34" i="11" s="1"/>
  <c r="C35" i="11"/>
  <c r="D35" i="11" s="1"/>
  <c r="E35" i="11" s="1"/>
  <c r="F35" i="11" s="1"/>
  <c r="G35" i="11" s="1"/>
  <c r="H35" i="11" s="1"/>
  <c r="C36" i="11"/>
  <c r="D36" i="11" s="1"/>
  <c r="E36" i="11" s="1"/>
  <c r="F36" i="11" s="1"/>
  <c r="G36" i="11" s="1"/>
  <c r="H36" i="11" s="1"/>
  <c r="C37" i="11"/>
  <c r="D37" i="11" s="1"/>
  <c r="E37" i="11" s="1"/>
  <c r="F37" i="11" s="1"/>
  <c r="G37" i="11" s="1"/>
  <c r="H37" i="11" s="1"/>
  <c r="C38" i="11"/>
  <c r="D38" i="11" s="1"/>
  <c r="E38" i="11" s="1"/>
  <c r="F38" i="11" s="1"/>
  <c r="G38" i="11" s="1"/>
  <c r="H38" i="11" s="1"/>
  <c r="C39" i="11"/>
  <c r="D39" i="11" s="1"/>
  <c r="E39" i="11" s="1"/>
  <c r="F39" i="11" s="1"/>
  <c r="G39" i="11" s="1"/>
  <c r="H39" i="11" s="1"/>
  <c r="C40" i="11"/>
  <c r="D40" i="11" s="1"/>
  <c r="E40" i="11" s="1"/>
  <c r="F40" i="11" s="1"/>
  <c r="G40" i="11" s="1"/>
  <c r="H40" i="11" s="1"/>
  <c r="C41" i="11"/>
  <c r="D41" i="11" s="1"/>
  <c r="E41" i="11" s="1"/>
  <c r="F41" i="11" s="1"/>
  <c r="G41" i="11" s="1"/>
  <c r="H41" i="11" s="1"/>
  <c r="C42" i="11"/>
  <c r="D42" i="11" s="1"/>
  <c r="E42" i="11" s="1"/>
  <c r="F42" i="11" s="1"/>
  <c r="G42" i="11" s="1"/>
  <c r="H42" i="11" s="1"/>
  <c r="C43" i="11"/>
  <c r="D43" i="11" s="1"/>
  <c r="E43" i="11" s="1"/>
  <c r="F43" i="11" s="1"/>
  <c r="G43" i="11" s="1"/>
  <c r="H43" i="11" s="1"/>
  <c r="C44" i="11"/>
  <c r="D44" i="11" s="1"/>
  <c r="E44" i="11" s="1"/>
  <c r="F44" i="11" s="1"/>
  <c r="G44" i="11" s="1"/>
  <c r="H44" i="11" s="1"/>
  <c r="C45" i="11"/>
  <c r="D45" i="11" s="1"/>
  <c r="E45" i="11" s="1"/>
  <c r="F45" i="11" s="1"/>
  <c r="G45" i="11" s="1"/>
  <c r="H45" i="11" s="1"/>
  <c r="C46" i="11"/>
  <c r="D46" i="11" s="1"/>
  <c r="E46" i="11" s="1"/>
  <c r="F46" i="11" s="1"/>
  <c r="G46" i="11" s="1"/>
  <c r="H46" i="11" s="1"/>
  <c r="C47" i="11"/>
  <c r="D47" i="11" s="1"/>
  <c r="E47" i="11" s="1"/>
  <c r="F47" i="11" s="1"/>
  <c r="G47" i="11" s="1"/>
  <c r="H47" i="11" s="1"/>
  <c r="C48" i="11"/>
  <c r="D48" i="11" s="1"/>
  <c r="E48" i="11" s="1"/>
  <c r="F48" i="11" s="1"/>
  <c r="G48" i="11" s="1"/>
  <c r="H48" i="11" s="1"/>
  <c r="C49" i="11"/>
  <c r="C50" i="11"/>
  <c r="D50" i="11" s="1"/>
  <c r="E50" i="11" s="1"/>
  <c r="F50" i="11" s="1"/>
  <c r="G50" i="11" s="1"/>
  <c r="H50" i="11" s="1"/>
  <c r="C51" i="11"/>
  <c r="D51" i="11" s="1"/>
  <c r="E51" i="11" s="1"/>
  <c r="F51" i="11" s="1"/>
  <c r="G51" i="11" s="1"/>
  <c r="H51" i="11" s="1"/>
  <c r="C52" i="11"/>
  <c r="D52" i="11" s="1"/>
  <c r="E52" i="11" s="1"/>
  <c r="F52" i="11" s="1"/>
  <c r="G52" i="11" s="1"/>
  <c r="H52" i="11" s="1"/>
  <c r="C53" i="11"/>
  <c r="D53" i="11" s="1"/>
  <c r="E53" i="11" s="1"/>
  <c r="F53" i="11" s="1"/>
  <c r="G53" i="11" s="1"/>
  <c r="H53" i="11" s="1"/>
  <c r="L5" i="11"/>
  <c r="M5" i="11" s="1"/>
  <c r="N5" i="11" s="1"/>
  <c r="L6" i="11"/>
  <c r="M6" i="11" s="1"/>
  <c r="N6" i="11" s="1"/>
  <c r="L7" i="11"/>
  <c r="M7" i="11" s="1"/>
  <c r="N7" i="11" s="1"/>
  <c r="L8" i="11"/>
  <c r="M8" i="11" s="1"/>
  <c r="N8" i="11" s="1"/>
  <c r="L9" i="11"/>
  <c r="M9" i="11" s="1"/>
  <c r="N9" i="11" s="1"/>
  <c r="L10" i="11"/>
  <c r="M10" i="11" s="1"/>
  <c r="N10" i="11" s="1"/>
  <c r="L11" i="11"/>
  <c r="M11" i="11" s="1"/>
  <c r="N11" i="11" s="1"/>
  <c r="L12" i="11"/>
  <c r="M12" i="11" s="1"/>
  <c r="N12" i="11" s="1"/>
  <c r="L13" i="11"/>
  <c r="M13" i="11" s="1"/>
  <c r="N13" i="11" s="1"/>
  <c r="L14" i="11"/>
  <c r="M14" i="11" s="1"/>
  <c r="N14" i="11" s="1"/>
  <c r="L15" i="11"/>
  <c r="M15" i="11" s="1"/>
  <c r="N15" i="11" s="1"/>
  <c r="L16" i="11"/>
  <c r="M16" i="11" s="1"/>
  <c r="N16" i="11" s="1"/>
  <c r="L17" i="11"/>
  <c r="M17" i="11" s="1"/>
  <c r="N17" i="11" s="1"/>
  <c r="L18" i="11"/>
  <c r="M18" i="11" s="1"/>
  <c r="N18" i="11" s="1"/>
  <c r="L19" i="11"/>
  <c r="M19" i="11" s="1"/>
  <c r="N19" i="11" s="1"/>
  <c r="L20" i="11"/>
  <c r="M20" i="11" s="1"/>
  <c r="N20" i="11" s="1"/>
  <c r="L21" i="11"/>
  <c r="M21" i="11" s="1"/>
  <c r="N21" i="11" s="1"/>
  <c r="L22" i="11"/>
  <c r="M22" i="11" s="1"/>
  <c r="N22" i="11" s="1"/>
  <c r="L23" i="11"/>
  <c r="M23" i="11" s="1"/>
  <c r="N23" i="11" s="1"/>
</calcChain>
</file>

<file path=xl/comments1.xml><?xml version="1.0" encoding="utf-8"?>
<comments xmlns="http://schemas.openxmlformats.org/spreadsheetml/2006/main">
  <authors>
    <author>Автор</author>
  </authors>
  <commentList>
    <comment ref="A53" author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<sst xmlns="http://schemas.openxmlformats.org/spreadsheetml/2006/main" count="85" uniqueCount="60">
  <si>
    <t>с 1.01.        2018</t>
  </si>
  <si>
    <t>Генерал-майор</t>
  </si>
  <si>
    <t>Надбавка за выслугу лет</t>
  </si>
  <si>
    <t>Выслуга (лет)</t>
  </si>
  <si>
    <t>Размер в %</t>
  </si>
  <si>
    <t>От 2 до 5</t>
  </si>
  <si>
    <t>От 5 до 10</t>
  </si>
  <si>
    <t>От 10 до 15</t>
  </si>
  <si>
    <t>От 15 до 20</t>
  </si>
  <si>
    <t>От 20 до 25</t>
  </si>
  <si>
    <t>Более 25</t>
  </si>
  <si>
    <t>Тарифный разряд (контракт)</t>
  </si>
  <si>
    <t xml:space="preserve">Воинское звание </t>
  </si>
  <si>
    <t>Рядовой</t>
  </si>
  <si>
    <t>Ефрейтор</t>
  </si>
  <si>
    <t>Младший сержант</t>
  </si>
  <si>
    <t>Сержант</t>
  </si>
  <si>
    <t>Старший сержант</t>
  </si>
  <si>
    <t>Старшина</t>
  </si>
  <si>
    <t>Прапорщик</t>
  </si>
  <si>
    <t>Старший прапорщик</t>
  </si>
  <si>
    <t>Младший лейтенант</t>
  </si>
  <si>
    <t>Лейтенант</t>
  </si>
  <si>
    <t>Старший лейтенант</t>
  </si>
  <si>
    <t>Капитан</t>
  </si>
  <si>
    <t>Майор</t>
  </si>
  <si>
    <t>Подполковник</t>
  </si>
  <si>
    <t>Полковник</t>
  </si>
  <si>
    <t>Генерал-лейтенант</t>
  </si>
  <si>
    <t>Генерал-полковник</t>
  </si>
  <si>
    <t>Генерал армии</t>
  </si>
  <si>
    <t>Тарифный разряд (призыв)</t>
  </si>
  <si>
    <t>с 1.10.   2019</t>
  </si>
  <si>
    <t>с 1.10.   2020</t>
  </si>
  <si>
    <t>с 1.01.   2020</t>
  </si>
  <si>
    <t>с 1.10.   2021</t>
  </si>
  <si>
    <t>с 1.01.
2018</t>
  </si>
  <si>
    <t>Оклад по воинскому званию 
с 1.01.2012</t>
  </si>
  <si>
    <t>ПРИМЕЧАНИЕ: постановление Правительства РФ от 5 декабря 2011  г. № 992</t>
  </si>
  <si>
    <t>с 1.10.
2021</t>
  </si>
  <si>
    <t>с 1.10.   2022</t>
  </si>
  <si>
    <t>с 1.10.
2022</t>
  </si>
  <si>
    <t>на 4 %</t>
  </si>
  <si>
    <t>на 3,7 %</t>
  </si>
  <si>
    <t>на 4,3 %</t>
  </si>
  <si>
    <t>на 3 %</t>
  </si>
  <si>
    <t>ОВД военнослужащих по призыву</t>
  </si>
  <si>
    <t>ОВД курсантам ВООВО</t>
  </si>
  <si>
    <t>Оклад по воинской должности с 1.01.2012</t>
  </si>
  <si>
    <t>Курсант 1 курса 
(до заключения контракта)</t>
  </si>
  <si>
    <t>Курсант-контрактник</t>
  </si>
  <si>
    <t>с 1.01.
2012</t>
  </si>
  <si>
    <r>
      <t xml:space="preserve">Оклады по занимаемым воинским должностям </t>
    </r>
    <r>
      <rPr>
        <b/>
        <u/>
        <sz val="20"/>
        <rFont val="Arial Cyr"/>
        <charset val="204"/>
      </rPr>
      <t xml:space="preserve"> военнослужащих</t>
    </r>
    <r>
      <rPr>
        <b/>
        <sz val="20"/>
        <rFont val="Arial Cyr"/>
        <charset val="204"/>
      </rPr>
      <t xml:space="preserve">  Росгвардии </t>
    </r>
  </si>
  <si>
    <t>с 1.10.   2023</t>
  </si>
  <si>
    <t>на 10.5 %</t>
  </si>
  <si>
    <t>на 10,5 % %</t>
  </si>
  <si>
    <t>с 1.10.
2023</t>
  </si>
  <si>
    <t>с 1.10.   2025</t>
  </si>
  <si>
    <t>с 1.10.
2025</t>
  </si>
  <si>
    <t>на 7,6 %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</si>
</sst>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b/>
      <sz val="15"/>
      <name val="Arial Cyr"/>
      <charset val="204"/>
    </font>
    <font>
      <sz val="15"/>
      <color theme="1"/>
      <name val="Calibri"/>
      <family val="2"/>
      <scheme val="minor"/>
    </font>
    <font>
      <sz val="15"/>
      <name val="Arial Cyr"/>
      <charset val="204"/>
    </font>
    <font>
      <b/>
      <sz val="20"/>
      <name val="Arial Cyr"/>
      <charset val="204"/>
    </font>
    <font>
      <sz val="14"/>
      <color theme="1"/>
      <name val="Arial"/>
      <family val="2"/>
      <charset val="204"/>
    </font>
    <font>
      <sz val="15"/>
      <name val="Arial "/>
      <charset val="204"/>
    </font>
    <font>
      <b/>
      <u/>
      <sz val="20"/>
      <name val="Arial Cyr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Border="1"/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/>
    <xf numFmtId="0" fontId="6" fillId="0" borderId="0" xfId="0" applyFont="1"/>
    <xf numFmtId="0" fontId="4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3" fontId="7" fillId="0" borderId="1" xfId="0" applyNumberFormat="1" applyFont="1" applyBorder="1" applyAlignment="1">
      <alignment horizontal="center" vertical="center"/>
    </xf>
    <xf numFmtId="16" fontId="4" fillId="0" borderId="1" xfId="0" applyNumberFormat="1" applyFont="1" applyBorder="1" applyAlignment="1">
      <alignment vertical="center"/>
    </xf>
    <xf numFmtId="3" fontId="4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Border="1"/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X55"/>
  <sheetViews>
    <sheetView tabSelected="1" view="pageBreakPreview" zoomScale="50" zoomScaleNormal="100" zoomScaleSheetLayoutView="50" workbookViewId="0">
      <selection sqref="A1:S1"/>
    </sheetView>
  </sheetViews>
  <sheetFormatPr defaultRowHeight="15"/>
  <cols>
    <col min="1" max="1" width="18" customWidth="1"/>
    <col min="2" max="2" width="19.140625" customWidth="1"/>
    <col min="3" max="3" width="11" customWidth="1"/>
    <col min="4" max="4" width="12.85546875" customWidth="1"/>
    <col min="5" max="5" width="11.42578125" customWidth="1"/>
    <col min="6" max="6" width="12.7109375" customWidth="1"/>
    <col min="7" max="7" width="11.42578125" customWidth="1"/>
    <col min="8" max="9" width="14.5703125" customWidth="1"/>
    <col min="10" max="10" width="29.28515625" customWidth="1"/>
    <col min="11" max="11" width="18.28515625" customWidth="1"/>
    <col min="12" max="12" width="12.140625" customWidth="1"/>
    <col min="13" max="13" width="12.42578125" customWidth="1"/>
    <col min="14" max="14" width="12.7109375" customWidth="1"/>
    <col min="15" max="15" width="11.7109375" customWidth="1"/>
    <col min="16" max="16" width="12" customWidth="1"/>
    <col min="17" max="17" width="15.7109375" customWidth="1"/>
    <col min="18" max="18" width="12.85546875" customWidth="1"/>
    <col min="19" max="19" width="12.5703125" customWidth="1"/>
    <col min="262" max="262" width="13.7109375" customWidth="1"/>
    <col min="263" max="263" width="13.5703125" customWidth="1"/>
    <col min="264" max="264" width="8" customWidth="1"/>
    <col min="265" max="265" width="20.5703125" customWidth="1"/>
    <col min="266" max="266" width="22.7109375" customWidth="1"/>
    <col min="267" max="267" width="9.85546875" customWidth="1"/>
    <col min="268" max="268" width="14" customWidth="1"/>
    <col min="518" max="518" width="13.7109375" customWidth="1"/>
    <col min="519" max="519" width="13.5703125" customWidth="1"/>
    <col min="520" max="520" width="8" customWidth="1"/>
    <col min="521" max="521" width="20.5703125" customWidth="1"/>
    <col min="522" max="522" width="22.7109375" customWidth="1"/>
    <col min="523" max="523" width="9.85546875" customWidth="1"/>
    <col min="524" max="524" width="14" customWidth="1"/>
    <col min="774" max="774" width="13.7109375" customWidth="1"/>
    <col min="775" max="775" width="13.5703125" customWidth="1"/>
    <col min="776" max="776" width="8" customWidth="1"/>
    <col min="777" max="777" width="20.5703125" customWidth="1"/>
    <col min="778" max="778" width="22.7109375" customWidth="1"/>
    <col min="779" max="779" width="9.85546875" customWidth="1"/>
    <col min="780" max="780" width="14" customWidth="1"/>
    <col min="1030" max="1030" width="13.7109375" customWidth="1"/>
    <col min="1031" max="1031" width="13.5703125" customWidth="1"/>
    <col min="1032" max="1032" width="8" customWidth="1"/>
    <col min="1033" max="1033" width="20.5703125" customWidth="1"/>
    <col min="1034" max="1034" width="22.7109375" customWidth="1"/>
    <col min="1035" max="1035" width="9.85546875" customWidth="1"/>
    <col min="1036" max="1036" width="14" customWidth="1"/>
    <col min="1286" max="1286" width="13.7109375" customWidth="1"/>
    <col min="1287" max="1287" width="13.5703125" customWidth="1"/>
    <col min="1288" max="1288" width="8" customWidth="1"/>
    <col min="1289" max="1289" width="20.5703125" customWidth="1"/>
    <col min="1290" max="1290" width="22.7109375" customWidth="1"/>
    <col min="1291" max="1291" width="9.85546875" customWidth="1"/>
    <col min="1292" max="1292" width="14" customWidth="1"/>
    <col min="1542" max="1542" width="13.7109375" customWidth="1"/>
    <col min="1543" max="1543" width="13.5703125" customWidth="1"/>
    <col min="1544" max="1544" width="8" customWidth="1"/>
    <col min="1545" max="1545" width="20.5703125" customWidth="1"/>
    <col min="1546" max="1546" width="22.7109375" customWidth="1"/>
    <col min="1547" max="1547" width="9.85546875" customWidth="1"/>
    <col min="1548" max="1548" width="14" customWidth="1"/>
    <col min="1798" max="1798" width="13.7109375" customWidth="1"/>
    <col min="1799" max="1799" width="13.5703125" customWidth="1"/>
    <col min="1800" max="1800" width="8" customWidth="1"/>
    <col min="1801" max="1801" width="20.5703125" customWidth="1"/>
    <col min="1802" max="1802" width="22.7109375" customWidth="1"/>
    <col min="1803" max="1803" width="9.85546875" customWidth="1"/>
    <col min="1804" max="1804" width="14" customWidth="1"/>
    <col min="2054" max="2054" width="13.7109375" customWidth="1"/>
    <col min="2055" max="2055" width="13.5703125" customWidth="1"/>
    <col min="2056" max="2056" width="8" customWidth="1"/>
    <col min="2057" max="2057" width="20.5703125" customWidth="1"/>
    <col min="2058" max="2058" width="22.7109375" customWidth="1"/>
    <col min="2059" max="2059" width="9.85546875" customWidth="1"/>
    <col min="2060" max="2060" width="14" customWidth="1"/>
    <col min="2310" max="2310" width="13.7109375" customWidth="1"/>
    <col min="2311" max="2311" width="13.5703125" customWidth="1"/>
    <col min="2312" max="2312" width="8" customWidth="1"/>
    <col min="2313" max="2313" width="20.5703125" customWidth="1"/>
    <col min="2314" max="2314" width="22.7109375" customWidth="1"/>
    <col min="2315" max="2315" width="9.85546875" customWidth="1"/>
    <col min="2316" max="2316" width="14" customWidth="1"/>
    <col min="2566" max="2566" width="13.7109375" customWidth="1"/>
    <col min="2567" max="2567" width="13.5703125" customWidth="1"/>
    <col min="2568" max="2568" width="8" customWidth="1"/>
    <col min="2569" max="2569" width="20.5703125" customWidth="1"/>
    <col min="2570" max="2570" width="22.7109375" customWidth="1"/>
    <col min="2571" max="2571" width="9.85546875" customWidth="1"/>
    <col min="2572" max="2572" width="14" customWidth="1"/>
    <col min="2822" max="2822" width="13.7109375" customWidth="1"/>
    <col min="2823" max="2823" width="13.5703125" customWidth="1"/>
    <col min="2824" max="2824" width="8" customWidth="1"/>
    <col min="2825" max="2825" width="20.5703125" customWidth="1"/>
    <col min="2826" max="2826" width="22.7109375" customWidth="1"/>
    <col min="2827" max="2827" width="9.85546875" customWidth="1"/>
    <col min="2828" max="2828" width="14" customWidth="1"/>
    <col min="3078" max="3078" width="13.7109375" customWidth="1"/>
    <col min="3079" max="3079" width="13.5703125" customWidth="1"/>
    <col min="3080" max="3080" width="8" customWidth="1"/>
    <col min="3081" max="3081" width="20.5703125" customWidth="1"/>
    <col min="3082" max="3082" width="22.7109375" customWidth="1"/>
    <col min="3083" max="3083" width="9.85546875" customWidth="1"/>
    <col min="3084" max="3084" width="14" customWidth="1"/>
    <col min="3334" max="3334" width="13.7109375" customWidth="1"/>
    <col min="3335" max="3335" width="13.5703125" customWidth="1"/>
    <col min="3336" max="3336" width="8" customWidth="1"/>
    <col min="3337" max="3337" width="20.5703125" customWidth="1"/>
    <col min="3338" max="3338" width="22.7109375" customWidth="1"/>
    <col min="3339" max="3339" width="9.85546875" customWidth="1"/>
    <col min="3340" max="3340" width="14" customWidth="1"/>
    <col min="3590" max="3590" width="13.7109375" customWidth="1"/>
    <col min="3591" max="3591" width="13.5703125" customWidth="1"/>
    <col min="3592" max="3592" width="8" customWidth="1"/>
    <col min="3593" max="3593" width="20.5703125" customWidth="1"/>
    <col min="3594" max="3594" width="22.7109375" customWidth="1"/>
    <col min="3595" max="3595" width="9.85546875" customWidth="1"/>
    <col min="3596" max="3596" width="14" customWidth="1"/>
    <col min="3846" max="3846" width="13.7109375" customWidth="1"/>
    <col min="3847" max="3847" width="13.5703125" customWidth="1"/>
    <col min="3848" max="3848" width="8" customWidth="1"/>
    <col min="3849" max="3849" width="20.5703125" customWidth="1"/>
    <col min="3850" max="3850" width="22.7109375" customWidth="1"/>
    <col min="3851" max="3851" width="9.85546875" customWidth="1"/>
    <col min="3852" max="3852" width="14" customWidth="1"/>
    <col min="4102" max="4102" width="13.7109375" customWidth="1"/>
    <col min="4103" max="4103" width="13.5703125" customWidth="1"/>
    <col min="4104" max="4104" width="8" customWidth="1"/>
    <col min="4105" max="4105" width="20.5703125" customWidth="1"/>
    <col min="4106" max="4106" width="22.7109375" customWidth="1"/>
    <col min="4107" max="4107" width="9.85546875" customWidth="1"/>
    <col min="4108" max="4108" width="14" customWidth="1"/>
    <col min="4358" max="4358" width="13.7109375" customWidth="1"/>
    <col min="4359" max="4359" width="13.5703125" customWidth="1"/>
    <col min="4360" max="4360" width="8" customWidth="1"/>
    <col min="4361" max="4361" width="20.5703125" customWidth="1"/>
    <col min="4362" max="4362" width="22.7109375" customWidth="1"/>
    <col min="4363" max="4363" width="9.85546875" customWidth="1"/>
    <col min="4364" max="4364" width="14" customWidth="1"/>
    <col min="4614" max="4614" width="13.7109375" customWidth="1"/>
    <col min="4615" max="4615" width="13.5703125" customWidth="1"/>
    <col min="4616" max="4616" width="8" customWidth="1"/>
    <col min="4617" max="4617" width="20.5703125" customWidth="1"/>
    <col min="4618" max="4618" width="22.7109375" customWidth="1"/>
    <col min="4619" max="4619" width="9.85546875" customWidth="1"/>
    <col min="4620" max="4620" width="14" customWidth="1"/>
    <col min="4870" max="4870" width="13.7109375" customWidth="1"/>
    <col min="4871" max="4871" width="13.5703125" customWidth="1"/>
    <col min="4872" max="4872" width="8" customWidth="1"/>
    <col min="4873" max="4873" width="20.5703125" customWidth="1"/>
    <col min="4874" max="4874" width="22.7109375" customWidth="1"/>
    <col min="4875" max="4875" width="9.85546875" customWidth="1"/>
    <col min="4876" max="4876" width="14" customWidth="1"/>
    <col min="5126" max="5126" width="13.7109375" customWidth="1"/>
    <col min="5127" max="5127" width="13.5703125" customWidth="1"/>
    <col min="5128" max="5128" width="8" customWidth="1"/>
    <col min="5129" max="5129" width="20.5703125" customWidth="1"/>
    <col min="5130" max="5130" width="22.7109375" customWidth="1"/>
    <col min="5131" max="5131" width="9.85546875" customWidth="1"/>
    <col min="5132" max="5132" width="14" customWidth="1"/>
    <col min="5382" max="5382" width="13.7109375" customWidth="1"/>
    <col min="5383" max="5383" width="13.5703125" customWidth="1"/>
    <col min="5384" max="5384" width="8" customWidth="1"/>
    <col min="5385" max="5385" width="20.5703125" customWidth="1"/>
    <col min="5386" max="5386" width="22.7109375" customWidth="1"/>
    <col min="5387" max="5387" width="9.85546875" customWidth="1"/>
    <col min="5388" max="5388" width="14" customWidth="1"/>
    <col min="5638" max="5638" width="13.7109375" customWidth="1"/>
    <col min="5639" max="5639" width="13.5703125" customWidth="1"/>
    <col min="5640" max="5640" width="8" customWidth="1"/>
    <col min="5641" max="5641" width="20.5703125" customWidth="1"/>
    <col min="5642" max="5642" width="22.7109375" customWidth="1"/>
    <col min="5643" max="5643" width="9.85546875" customWidth="1"/>
    <col min="5644" max="5644" width="14" customWidth="1"/>
    <col min="5894" max="5894" width="13.7109375" customWidth="1"/>
    <col min="5895" max="5895" width="13.5703125" customWidth="1"/>
    <col min="5896" max="5896" width="8" customWidth="1"/>
    <col min="5897" max="5897" width="20.5703125" customWidth="1"/>
    <col min="5898" max="5898" width="22.7109375" customWidth="1"/>
    <col min="5899" max="5899" width="9.85546875" customWidth="1"/>
    <col min="5900" max="5900" width="14" customWidth="1"/>
    <col min="6150" max="6150" width="13.7109375" customWidth="1"/>
    <col min="6151" max="6151" width="13.5703125" customWidth="1"/>
    <col min="6152" max="6152" width="8" customWidth="1"/>
    <col min="6153" max="6153" width="20.5703125" customWidth="1"/>
    <col min="6154" max="6154" width="22.7109375" customWidth="1"/>
    <col min="6155" max="6155" width="9.85546875" customWidth="1"/>
    <col min="6156" max="6156" width="14" customWidth="1"/>
    <col min="6406" max="6406" width="13.7109375" customWidth="1"/>
    <col min="6407" max="6407" width="13.5703125" customWidth="1"/>
    <col min="6408" max="6408" width="8" customWidth="1"/>
    <col min="6409" max="6409" width="20.5703125" customWidth="1"/>
    <col min="6410" max="6410" width="22.7109375" customWidth="1"/>
    <col min="6411" max="6411" width="9.85546875" customWidth="1"/>
    <col min="6412" max="6412" width="14" customWidth="1"/>
    <col min="6662" max="6662" width="13.7109375" customWidth="1"/>
    <col min="6663" max="6663" width="13.5703125" customWidth="1"/>
    <col min="6664" max="6664" width="8" customWidth="1"/>
    <col min="6665" max="6665" width="20.5703125" customWidth="1"/>
    <col min="6666" max="6666" width="22.7109375" customWidth="1"/>
    <col min="6667" max="6667" width="9.85546875" customWidth="1"/>
    <col min="6668" max="6668" width="14" customWidth="1"/>
    <col min="6918" max="6918" width="13.7109375" customWidth="1"/>
    <col min="6919" max="6919" width="13.5703125" customWidth="1"/>
    <col min="6920" max="6920" width="8" customWidth="1"/>
    <col min="6921" max="6921" width="20.5703125" customWidth="1"/>
    <col min="6922" max="6922" width="22.7109375" customWidth="1"/>
    <col min="6923" max="6923" width="9.85546875" customWidth="1"/>
    <col min="6924" max="6924" width="14" customWidth="1"/>
    <col min="7174" max="7174" width="13.7109375" customWidth="1"/>
    <col min="7175" max="7175" width="13.5703125" customWidth="1"/>
    <col min="7176" max="7176" width="8" customWidth="1"/>
    <col min="7177" max="7177" width="20.5703125" customWidth="1"/>
    <col min="7178" max="7178" width="22.7109375" customWidth="1"/>
    <col min="7179" max="7179" width="9.85546875" customWidth="1"/>
    <col min="7180" max="7180" width="14" customWidth="1"/>
    <col min="7430" max="7430" width="13.7109375" customWidth="1"/>
    <col min="7431" max="7431" width="13.5703125" customWidth="1"/>
    <col min="7432" max="7432" width="8" customWidth="1"/>
    <col min="7433" max="7433" width="20.5703125" customWidth="1"/>
    <col min="7434" max="7434" width="22.7109375" customWidth="1"/>
    <col min="7435" max="7435" width="9.85546875" customWidth="1"/>
    <col min="7436" max="7436" width="14" customWidth="1"/>
    <col min="7686" max="7686" width="13.7109375" customWidth="1"/>
    <col min="7687" max="7687" width="13.5703125" customWidth="1"/>
    <col min="7688" max="7688" width="8" customWidth="1"/>
    <col min="7689" max="7689" width="20.5703125" customWidth="1"/>
    <col min="7690" max="7690" width="22.7109375" customWidth="1"/>
    <col min="7691" max="7691" width="9.85546875" customWidth="1"/>
    <col min="7692" max="7692" width="14" customWidth="1"/>
    <col min="7942" max="7942" width="13.7109375" customWidth="1"/>
    <col min="7943" max="7943" width="13.5703125" customWidth="1"/>
    <col min="7944" max="7944" width="8" customWidth="1"/>
    <col min="7945" max="7945" width="20.5703125" customWidth="1"/>
    <col min="7946" max="7946" width="22.7109375" customWidth="1"/>
    <col min="7947" max="7947" width="9.85546875" customWidth="1"/>
    <col min="7948" max="7948" width="14" customWidth="1"/>
    <col min="8198" max="8198" width="13.7109375" customWidth="1"/>
    <col min="8199" max="8199" width="13.5703125" customWidth="1"/>
    <col min="8200" max="8200" width="8" customWidth="1"/>
    <col min="8201" max="8201" width="20.5703125" customWidth="1"/>
    <col min="8202" max="8202" width="22.7109375" customWidth="1"/>
    <col min="8203" max="8203" width="9.85546875" customWidth="1"/>
    <col min="8204" max="8204" width="14" customWidth="1"/>
    <col min="8454" max="8454" width="13.7109375" customWidth="1"/>
    <col min="8455" max="8455" width="13.5703125" customWidth="1"/>
    <col min="8456" max="8456" width="8" customWidth="1"/>
    <col min="8457" max="8457" width="20.5703125" customWidth="1"/>
    <col min="8458" max="8458" width="22.7109375" customWidth="1"/>
    <col min="8459" max="8459" width="9.85546875" customWidth="1"/>
    <col min="8460" max="8460" width="14" customWidth="1"/>
    <col min="8710" max="8710" width="13.7109375" customWidth="1"/>
    <col min="8711" max="8711" width="13.5703125" customWidth="1"/>
    <col min="8712" max="8712" width="8" customWidth="1"/>
    <col min="8713" max="8713" width="20.5703125" customWidth="1"/>
    <col min="8714" max="8714" width="22.7109375" customWidth="1"/>
    <col min="8715" max="8715" width="9.85546875" customWidth="1"/>
    <col min="8716" max="8716" width="14" customWidth="1"/>
    <col min="8966" max="8966" width="13.7109375" customWidth="1"/>
    <col min="8967" max="8967" width="13.5703125" customWidth="1"/>
    <col min="8968" max="8968" width="8" customWidth="1"/>
    <col min="8969" max="8969" width="20.5703125" customWidth="1"/>
    <col min="8970" max="8970" width="22.7109375" customWidth="1"/>
    <col min="8971" max="8971" width="9.85546875" customWidth="1"/>
    <col min="8972" max="8972" width="14" customWidth="1"/>
    <col min="9222" max="9222" width="13.7109375" customWidth="1"/>
    <col min="9223" max="9223" width="13.5703125" customWidth="1"/>
    <col min="9224" max="9224" width="8" customWidth="1"/>
    <col min="9225" max="9225" width="20.5703125" customWidth="1"/>
    <col min="9226" max="9226" width="22.7109375" customWidth="1"/>
    <col min="9227" max="9227" width="9.85546875" customWidth="1"/>
    <col min="9228" max="9228" width="14" customWidth="1"/>
    <col min="9478" max="9478" width="13.7109375" customWidth="1"/>
    <col min="9479" max="9479" width="13.5703125" customWidth="1"/>
    <col min="9480" max="9480" width="8" customWidth="1"/>
    <col min="9481" max="9481" width="20.5703125" customWidth="1"/>
    <col min="9482" max="9482" width="22.7109375" customWidth="1"/>
    <col min="9483" max="9483" width="9.85546875" customWidth="1"/>
    <col min="9484" max="9484" width="14" customWidth="1"/>
    <col min="9734" max="9734" width="13.7109375" customWidth="1"/>
    <col min="9735" max="9735" width="13.5703125" customWidth="1"/>
    <col min="9736" max="9736" width="8" customWidth="1"/>
    <col min="9737" max="9737" width="20.5703125" customWidth="1"/>
    <col min="9738" max="9738" width="22.7109375" customWidth="1"/>
    <col min="9739" max="9739" width="9.85546875" customWidth="1"/>
    <col min="9740" max="9740" width="14" customWidth="1"/>
    <col min="9990" max="9990" width="13.7109375" customWidth="1"/>
    <col min="9991" max="9991" width="13.5703125" customWidth="1"/>
    <col min="9992" max="9992" width="8" customWidth="1"/>
    <col min="9993" max="9993" width="20.5703125" customWidth="1"/>
    <col min="9994" max="9994" width="22.7109375" customWidth="1"/>
    <col min="9995" max="9995" width="9.85546875" customWidth="1"/>
    <col min="9996" max="9996" width="14" customWidth="1"/>
    <col min="10246" max="10246" width="13.7109375" customWidth="1"/>
    <col min="10247" max="10247" width="13.5703125" customWidth="1"/>
    <col min="10248" max="10248" width="8" customWidth="1"/>
    <col min="10249" max="10249" width="20.5703125" customWidth="1"/>
    <col min="10250" max="10250" width="22.7109375" customWidth="1"/>
    <col min="10251" max="10251" width="9.85546875" customWidth="1"/>
    <col min="10252" max="10252" width="14" customWidth="1"/>
    <col min="10502" max="10502" width="13.7109375" customWidth="1"/>
    <col min="10503" max="10503" width="13.5703125" customWidth="1"/>
    <col min="10504" max="10504" width="8" customWidth="1"/>
    <col min="10505" max="10505" width="20.5703125" customWidth="1"/>
    <col min="10506" max="10506" width="22.7109375" customWidth="1"/>
    <col min="10507" max="10507" width="9.85546875" customWidth="1"/>
    <col min="10508" max="10508" width="14" customWidth="1"/>
    <col min="10758" max="10758" width="13.7109375" customWidth="1"/>
    <col min="10759" max="10759" width="13.5703125" customWidth="1"/>
    <col min="10760" max="10760" width="8" customWidth="1"/>
    <col min="10761" max="10761" width="20.5703125" customWidth="1"/>
    <col min="10762" max="10762" width="22.7109375" customWidth="1"/>
    <col min="10763" max="10763" width="9.85546875" customWidth="1"/>
    <col min="10764" max="10764" width="14" customWidth="1"/>
    <col min="11014" max="11014" width="13.7109375" customWidth="1"/>
    <col min="11015" max="11015" width="13.5703125" customWidth="1"/>
    <col min="11016" max="11016" width="8" customWidth="1"/>
    <col min="11017" max="11017" width="20.5703125" customWidth="1"/>
    <col min="11018" max="11018" width="22.7109375" customWidth="1"/>
    <col min="11019" max="11019" width="9.85546875" customWidth="1"/>
    <col min="11020" max="11020" width="14" customWidth="1"/>
    <col min="11270" max="11270" width="13.7109375" customWidth="1"/>
    <col min="11271" max="11271" width="13.5703125" customWidth="1"/>
    <col min="11272" max="11272" width="8" customWidth="1"/>
    <col min="11273" max="11273" width="20.5703125" customWidth="1"/>
    <col min="11274" max="11274" width="22.7109375" customWidth="1"/>
    <col min="11275" max="11275" width="9.85546875" customWidth="1"/>
    <col min="11276" max="11276" width="14" customWidth="1"/>
    <col min="11526" max="11526" width="13.7109375" customWidth="1"/>
    <col min="11527" max="11527" width="13.5703125" customWidth="1"/>
    <col min="11528" max="11528" width="8" customWidth="1"/>
    <col min="11529" max="11529" width="20.5703125" customWidth="1"/>
    <col min="11530" max="11530" width="22.7109375" customWidth="1"/>
    <col min="11531" max="11531" width="9.85546875" customWidth="1"/>
    <col min="11532" max="11532" width="14" customWidth="1"/>
    <col min="11782" max="11782" width="13.7109375" customWidth="1"/>
    <col min="11783" max="11783" width="13.5703125" customWidth="1"/>
    <col min="11784" max="11784" width="8" customWidth="1"/>
    <col min="11785" max="11785" width="20.5703125" customWidth="1"/>
    <col min="11786" max="11786" width="22.7109375" customWidth="1"/>
    <col min="11787" max="11787" width="9.85546875" customWidth="1"/>
    <col min="11788" max="11788" width="14" customWidth="1"/>
    <col min="12038" max="12038" width="13.7109375" customWidth="1"/>
    <col min="12039" max="12039" width="13.5703125" customWidth="1"/>
    <col min="12040" max="12040" width="8" customWidth="1"/>
    <col min="12041" max="12041" width="20.5703125" customWidth="1"/>
    <col min="12042" max="12042" width="22.7109375" customWidth="1"/>
    <col min="12043" max="12043" width="9.85546875" customWidth="1"/>
    <col min="12044" max="12044" width="14" customWidth="1"/>
    <col min="12294" max="12294" width="13.7109375" customWidth="1"/>
    <col min="12295" max="12295" width="13.5703125" customWidth="1"/>
    <col min="12296" max="12296" width="8" customWidth="1"/>
    <col min="12297" max="12297" width="20.5703125" customWidth="1"/>
    <col min="12298" max="12298" width="22.7109375" customWidth="1"/>
    <col min="12299" max="12299" width="9.85546875" customWidth="1"/>
    <col min="12300" max="12300" width="14" customWidth="1"/>
    <col min="12550" max="12550" width="13.7109375" customWidth="1"/>
    <col min="12551" max="12551" width="13.5703125" customWidth="1"/>
    <col min="12552" max="12552" width="8" customWidth="1"/>
    <col min="12553" max="12553" width="20.5703125" customWidth="1"/>
    <col min="12554" max="12554" width="22.7109375" customWidth="1"/>
    <col min="12555" max="12555" width="9.85546875" customWidth="1"/>
    <col min="12556" max="12556" width="14" customWidth="1"/>
    <col min="12806" max="12806" width="13.7109375" customWidth="1"/>
    <col min="12807" max="12807" width="13.5703125" customWidth="1"/>
    <col min="12808" max="12808" width="8" customWidth="1"/>
    <col min="12809" max="12809" width="20.5703125" customWidth="1"/>
    <col min="12810" max="12810" width="22.7109375" customWidth="1"/>
    <col min="12811" max="12811" width="9.85546875" customWidth="1"/>
    <col min="12812" max="12812" width="14" customWidth="1"/>
    <col min="13062" max="13062" width="13.7109375" customWidth="1"/>
    <col min="13063" max="13063" width="13.5703125" customWidth="1"/>
    <col min="13064" max="13064" width="8" customWidth="1"/>
    <col min="13065" max="13065" width="20.5703125" customWidth="1"/>
    <col min="13066" max="13066" width="22.7109375" customWidth="1"/>
    <col min="13067" max="13067" width="9.85546875" customWidth="1"/>
    <col min="13068" max="13068" width="14" customWidth="1"/>
    <col min="13318" max="13318" width="13.7109375" customWidth="1"/>
    <col min="13319" max="13319" width="13.5703125" customWidth="1"/>
    <col min="13320" max="13320" width="8" customWidth="1"/>
    <col min="13321" max="13321" width="20.5703125" customWidth="1"/>
    <col min="13322" max="13322" width="22.7109375" customWidth="1"/>
    <col min="13323" max="13323" width="9.85546875" customWidth="1"/>
    <col min="13324" max="13324" width="14" customWidth="1"/>
    <col min="13574" max="13574" width="13.7109375" customWidth="1"/>
    <col min="13575" max="13575" width="13.5703125" customWidth="1"/>
    <col min="13576" max="13576" width="8" customWidth="1"/>
    <col min="13577" max="13577" width="20.5703125" customWidth="1"/>
    <col min="13578" max="13578" width="22.7109375" customWidth="1"/>
    <col min="13579" max="13579" width="9.85546875" customWidth="1"/>
    <col min="13580" max="13580" width="14" customWidth="1"/>
    <col min="13830" max="13830" width="13.7109375" customWidth="1"/>
    <col min="13831" max="13831" width="13.5703125" customWidth="1"/>
    <col min="13832" max="13832" width="8" customWidth="1"/>
    <col min="13833" max="13833" width="20.5703125" customWidth="1"/>
    <col min="13834" max="13834" width="22.7109375" customWidth="1"/>
    <col min="13835" max="13835" width="9.85546875" customWidth="1"/>
    <col min="13836" max="13836" width="14" customWidth="1"/>
    <col min="14086" max="14086" width="13.7109375" customWidth="1"/>
    <col min="14087" max="14087" width="13.5703125" customWidth="1"/>
    <col min="14088" max="14088" width="8" customWidth="1"/>
    <col min="14089" max="14089" width="20.5703125" customWidth="1"/>
    <col min="14090" max="14090" width="22.7109375" customWidth="1"/>
    <col min="14091" max="14091" width="9.85546875" customWidth="1"/>
    <col min="14092" max="14092" width="14" customWidth="1"/>
    <col min="14342" max="14342" width="13.7109375" customWidth="1"/>
    <col min="14343" max="14343" width="13.5703125" customWidth="1"/>
    <col min="14344" max="14344" width="8" customWidth="1"/>
    <col min="14345" max="14345" width="20.5703125" customWidth="1"/>
    <col min="14346" max="14346" width="22.7109375" customWidth="1"/>
    <col min="14347" max="14347" width="9.85546875" customWidth="1"/>
    <col min="14348" max="14348" width="14" customWidth="1"/>
    <col min="14598" max="14598" width="13.7109375" customWidth="1"/>
    <col min="14599" max="14599" width="13.5703125" customWidth="1"/>
    <col min="14600" max="14600" width="8" customWidth="1"/>
    <col min="14601" max="14601" width="20.5703125" customWidth="1"/>
    <col min="14602" max="14602" width="22.7109375" customWidth="1"/>
    <col min="14603" max="14603" width="9.85546875" customWidth="1"/>
    <col min="14604" max="14604" width="14" customWidth="1"/>
    <col min="14854" max="14854" width="13.7109375" customWidth="1"/>
    <col min="14855" max="14855" width="13.5703125" customWidth="1"/>
    <col min="14856" max="14856" width="8" customWidth="1"/>
    <col min="14857" max="14857" width="20.5703125" customWidth="1"/>
    <col min="14858" max="14858" width="22.7109375" customWidth="1"/>
    <col min="14859" max="14859" width="9.85546875" customWidth="1"/>
    <col min="14860" max="14860" width="14" customWidth="1"/>
    <col min="15110" max="15110" width="13.7109375" customWidth="1"/>
    <col min="15111" max="15111" width="13.5703125" customWidth="1"/>
    <col min="15112" max="15112" width="8" customWidth="1"/>
    <col min="15113" max="15113" width="20.5703125" customWidth="1"/>
    <col min="15114" max="15114" width="22.7109375" customWidth="1"/>
    <col min="15115" max="15115" width="9.85546875" customWidth="1"/>
    <col min="15116" max="15116" width="14" customWidth="1"/>
    <col min="15366" max="15366" width="13.7109375" customWidth="1"/>
    <col min="15367" max="15367" width="13.5703125" customWidth="1"/>
    <col min="15368" max="15368" width="8" customWidth="1"/>
    <col min="15369" max="15369" width="20.5703125" customWidth="1"/>
    <col min="15370" max="15370" width="22.7109375" customWidth="1"/>
    <col min="15371" max="15371" width="9.85546875" customWidth="1"/>
    <col min="15372" max="15372" width="14" customWidth="1"/>
    <col min="15622" max="15622" width="13.7109375" customWidth="1"/>
    <col min="15623" max="15623" width="13.5703125" customWidth="1"/>
    <col min="15624" max="15624" width="8" customWidth="1"/>
    <col min="15625" max="15625" width="20.5703125" customWidth="1"/>
    <col min="15626" max="15626" width="22.7109375" customWidth="1"/>
    <col min="15627" max="15627" width="9.85546875" customWidth="1"/>
    <col min="15628" max="15628" width="14" customWidth="1"/>
    <col min="15878" max="15878" width="13.7109375" customWidth="1"/>
    <col min="15879" max="15879" width="13.5703125" customWidth="1"/>
    <col min="15880" max="15880" width="8" customWidth="1"/>
    <col min="15881" max="15881" width="20.5703125" customWidth="1"/>
    <col min="15882" max="15882" width="22.7109375" customWidth="1"/>
    <col min="15883" max="15883" width="9.85546875" customWidth="1"/>
    <col min="15884" max="15884" width="14" customWidth="1"/>
    <col min="16134" max="16134" width="13.7109375" customWidth="1"/>
    <col min="16135" max="16135" width="13.5703125" customWidth="1"/>
    <col min="16136" max="16136" width="8" customWidth="1"/>
    <col min="16137" max="16137" width="20.5703125" customWidth="1"/>
    <col min="16138" max="16138" width="22.7109375" customWidth="1"/>
    <col min="16139" max="16139" width="9.85546875" customWidth="1"/>
    <col min="16140" max="16140" width="14" customWidth="1"/>
  </cols>
  <sheetData>
    <row r="1" spans="1:24" ht="45" customHeight="1">
      <c r="A1" s="27" t="s">
        <v>52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8"/>
      <c r="S1" s="28"/>
    </row>
    <row r="2" spans="1:24" ht="19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24" ht="75" customHeight="1">
      <c r="A3" s="25" t="s">
        <v>11</v>
      </c>
      <c r="B3" s="25" t="s">
        <v>48</v>
      </c>
      <c r="C3" s="2" t="s">
        <v>0</v>
      </c>
      <c r="D3" s="2" t="s">
        <v>32</v>
      </c>
      <c r="E3" s="2" t="s">
        <v>33</v>
      </c>
      <c r="F3" s="2" t="s">
        <v>35</v>
      </c>
      <c r="G3" s="2" t="s">
        <v>40</v>
      </c>
      <c r="H3" s="2" t="s">
        <v>53</v>
      </c>
      <c r="I3" s="2" t="s">
        <v>57</v>
      </c>
      <c r="J3" s="25" t="s">
        <v>12</v>
      </c>
      <c r="K3" s="25" t="s">
        <v>37</v>
      </c>
      <c r="L3" s="2" t="s">
        <v>0</v>
      </c>
      <c r="M3" s="2" t="s">
        <v>32</v>
      </c>
      <c r="N3" s="2" t="s">
        <v>33</v>
      </c>
      <c r="O3" s="2" t="s">
        <v>35</v>
      </c>
      <c r="P3" s="2" t="s">
        <v>40</v>
      </c>
      <c r="Q3" s="2" t="s">
        <v>53</v>
      </c>
      <c r="R3" s="2" t="s">
        <v>57</v>
      </c>
    </row>
    <row r="4" spans="1:24" ht="18" customHeight="1">
      <c r="A4" s="26"/>
      <c r="B4" s="26"/>
      <c r="C4" s="2" t="s">
        <v>42</v>
      </c>
      <c r="D4" s="2" t="s">
        <v>44</v>
      </c>
      <c r="E4" s="2" t="s">
        <v>45</v>
      </c>
      <c r="F4" s="2" t="s">
        <v>43</v>
      </c>
      <c r="G4" s="2" t="s">
        <v>42</v>
      </c>
      <c r="H4" s="2" t="s">
        <v>54</v>
      </c>
      <c r="I4" s="2" t="s">
        <v>59</v>
      </c>
      <c r="J4" s="26"/>
      <c r="K4" s="26"/>
      <c r="L4" s="2" t="s">
        <v>42</v>
      </c>
      <c r="M4" s="2" t="s">
        <v>44</v>
      </c>
      <c r="N4" s="2" t="s">
        <v>45</v>
      </c>
      <c r="O4" s="2" t="s">
        <v>43</v>
      </c>
      <c r="P4" s="2" t="s">
        <v>42</v>
      </c>
      <c r="Q4" s="2" t="s">
        <v>55</v>
      </c>
      <c r="R4" s="2" t="s">
        <v>59</v>
      </c>
    </row>
    <row r="5" spans="1:24" ht="18.75">
      <c r="A5" s="12">
        <v>1</v>
      </c>
      <c r="B5" s="21">
        <v>10000</v>
      </c>
      <c r="C5" s="18">
        <f t="shared" ref="C5:C53" si="0">INT(B5*1.04)</f>
        <v>10400</v>
      </c>
      <c r="D5" s="18">
        <f t="shared" ref="D5:D23" si="1">INT(C5*1.043)+1</f>
        <v>10848</v>
      </c>
      <c r="E5" s="18">
        <f t="shared" ref="E5:E32" si="2">INT(D5*1.03)+1</f>
        <v>11174</v>
      </c>
      <c r="F5" s="18">
        <f t="shared" ref="F5:F36" si="3">INT(E5*1.037)+1</f>
        <v>11588</v>
      </c>
      <c r="G5" s="18">
        <f t="shared" ref="G5:G25" si="4">INT(F5*1.04)+1</f>
        <v>12052</v>
      </c>
      <c r="H5" s="18">
        <f t="shared" ref="H5:H36" si="5">INT(G5*1.105)+1</f>
        <v>13318</v>
      </c>
      <c r="I5" s="18">
        <f>INT(H5*1.076)+1</f>
        <v>14331</v>
      </c>
      <c r="J5" s="20" t="s">
        <v>13</v>
      </c>
      <c r="K5" s="18">
        <v>5000</v>
      </c>
      <c r="L5" s="18">
        <f>INT(K5*1.04)</f>
        <v>5200</v>
      </c>
      <c r="M5" s="18">
        <f>INT(L5*1.043)+1</f>
        <v>5424</v>
      </c>
      <c r="N5" s="18">
        <f>INT(M5*1.03)+1</f>
        <v>5587</v>
      </c>
      <c r="O5" s="18">
        <v>5794</v>
      </c>
      <c r="P5" s="18">
        <f>INT(O5*1.04)+1</f>
        <v>6026</v>
      </c>
      <c r="Q5" s="18">
        <f>INT(P5*1.105)+1</f>
        <v>6659</v>
      </c>
      <c r="R5" s="18">
        <f>INT(Q5*1.076)+1</f>
        <v>7166</v>
      </c>
      <c r="V5" s="24"/>
      <c r="W5" s="24"/>
    </row>
    <row r="6" spans="1:24" ht="18.75">
      <c r="A6" s="12">
        <v>2</v>
      </c>
      <c r="B6" s="18">
        <v>11000</v>
      </c>
      <c r="C6" s="18">
        <f t="shared" si="0"/>
        <v>11440</v>
      </c>
      <c r="D6" s="18">
        <f t="shared" si="1"/>
        <v>11932</v>
      </c>
      <c r="E6" s="18">
        <f t="shared" si="2"/>
        <v>12290</v>
      </c>
      <c r="F6" s="18">
        <f t="shared" si="3"/>
        <v>12745</v>
      </c>
      <c r="G6" s="18">
        <f t="shared" si="4"/>
        <v>13255</v>
      </c>
      <c r="H6" s="18">
        <f t="shared" si="5"/>
        <v>14647</v>
      </c>
      <c r="I6" s="18">
        <f t="shared" ref="I6:I53" si="6">INT(H6*1.076)+1</f>
        <v>15761</v>
      </c>
      <c r="J6" s="20" t="s">
        <v>14</v>
      </c>
      <c r="K6" s="18">
        <v>5500</v>
      </c>
      <c r="L6" s="18">
        <f t="shared" ref="L6:L23" si="7">INT(K6*1.04)</f>
        <v>5720</v>
      </c>
      <c r="M6" s="18">
        <f t="shared" ref="M6:M23" si="8">INT(L6*1.043)+1</f>
        <v>5966</v>
      </c>
      <c r="N6" s="18">
        <f t="shared" ref="N6:N23" si="9">INT(M6*1.03)+1</f>
        <v>6145</v>
      </c>
      <c r="O6" s="18">
        <v>6373</v>
      </c>
      <c r="P6" s="18">
        <f t="shared" ref="P6:P23" si="10">INT(O6*1.04)+1</f>
        <v>6628</v>
      </c>
      <c r="Q6" s="18">
        <f t="shared" ref="Q6:Q23" si="11">INT(P6*1.105)+1</f>
        <v>7324</v>
      </c>
      <c r="R6" s="18">
        <f t="shared" ref="R6:R23" si="12">INT(Q6*1.076)+1</f>
        <v>7881</v>
      </c>
      <c r="V6" s="24"/>
      <c r="W6" s="24"/>
    </row>
    <row r="7" spans="1:24" ht="18.75">
      <c r="A7" s="12">
        <v>3</v>
      </c>
      <c r="B7" s="18">
        <v>12000</v>
      </c>
      <c r="C7" s="18">
        <f t="shared" si="0"/>
        <v>12480</v>
      </c>
      <c r="D7" s="18">
        <f t="shared" si="1"/>
        <v>13017</v>
      </c>
      <c r="E7" s="18">
        <f t="shared" si="2"/>
        <v>13408</v>
      </c>
      <c r="F7" s="18">
        <f t="shared" si="3"/>
        <v>13905</v>
      </c>
      <c r="G7" s="18">
        <f t="shared" si="4"/>
        <v>14462</v>
      </c>
      <c r="H7" s="18">
        <f t="shared" si="5"/>
        <v>15981</v>
      </c>
      <c r="I7" s="18">
        <f t="shared" si="6"/>
        <v>17196</v>
      </c>
      <c r="J7" s="20" t="s">
        <v>15</v>
      </c>
      <c r="K7" s="18">
        <v>6000</v>
      </c>
      <c r="L7" s="18">
        <f t="shared" si="7"/>
        <v>6240</v>
      </c>
      <c r="M7" s="18">
        <f t="shared" si="8"/>
        <v>6509</v>
      </c>
      <c r="N7" s="18">
        <f t="shared" si="9"/>
        <v>6705</v>
      </c>
      <c r="O7" s="18">
        <v>6954</v>
      </c>
      <c r="P7" s="18">
        <f t="shared" si="10"/>
        <v>7233</v>
      </c>
      <c r="Q7" s="18">
        <f t="shared" si="11"/>
        <v>7993</v>
      </c>
      <c r="R7" s="18">
        <f t="shared" si="12"/>
        <v>8601</v>
      </c>
      <c r="V7" s="24"/>
      <c r="W7" s="24"/>
    </row>
    <row r="8" spans="1:24" ht="18.75">
      <c r="A8" s="12">
        <v>4</v>
      </c>
      <c r="B8" s="18">
        <v>13000</v>
      </c>
      <c r="C8" s="18">
        <f t="shared" si="0"/>
        <v>13520</v>
      </c>
      <c r="D8" s="18">
        <f t="shared" si="1"/>
        <v>14102</v>
      </c>
      <c r="E8" s="18">
        <f t="shared" si="2"/>
        <v>14526</v>
      </c>
      <c r="F8" s="18">
        <f t="shared" si="3"/>
        <v>15064</v>
      </c>
      <c r="G8" s="18">
        <f t="shared" si="4"/>
        <v>15667</v>
      </c>
      <c r="H8" s="18">
        <f t="shared" si="5"/>
        <v>17313</v>
      </c>
      <c r="I8" s="18">
        <f t="shared" si="6"/>
        <v>18629</v>
      </c>
      <c r="J8" s="20" t="s">
        <v>16</v>
      </c>
      <c r="K8" s="18">
        <v>6500</v>
      </c>
      <c r="L8" s="18">
        <f t="shared" si="7"/>
        <v>6760</v>
      </c>
      <c r="M8" s="18">
        <f t="shared" si="8"/>
        <v>7051</v>
      </c>
      <c r="N8" s="18">
        <f t="shared" si="9"/>
        <v>7263</v>
      </c>
      <c r="O8" s="18">
        <v>7532</v>
      </c>
      <c r="P8" s="18">
        <f t="shared" si="10"/>
        <v>7834</v>
      </c>
      <c r="Q8" s="18">
        <f t="shared" si="11"/>
        <v>8657</v>
      </c>
      <c r="R8" s="18">
        <f t="shared" si="12"/>
        <v>9315</v>
      </c>
      <c r="V8" s="24"/>
      <c r="W8" s="24"/>
    </row>
    <row r="9" spans="1:24" ht="18.75">
      <c r="A9" s="12">
        <v>5</v>
      </c>
      <c r="B9" s="18">
        <v>15000</v>
      </c>
      <c r="C9" s="18">
        <f t="shared" si="0"/>
        <v>15600</v>
      </c>
      <c r="D9" s="18">
        <f t="shared" si="1"/>
        <v>16271</v>
      </c>
      <c r="E9" s="18">
        <f t="shared" si="2"/>
        <v>16760</v>
      </c>
      <c r="F9" s="18">
        <f t="shared" si="3"/>
        <v>17381</v>
      </c>
      <c r="G9" s="18">
        <f t="shared" si="4"/>
        <v>18077</v>
      </c>
      <c r="H9" s="18">
        <f t="shared" si="5"/>
        <v>19976</v>
      </c>
      <c r="I9" s="18">
        <f t="shared" si="6"/>
        <v>21495</v>
      </c>
      <c r="J9" s="20" t="s">
        <v>17</v>
      </c>
      <c r="K9" s="18">
        <v>7000</v>
      </c>
      <c r="L9" s="18">
        <f t="shared" si="7"/>
        <v>7280</v>
      </c>
      <c r="M9" s="18">
        <f t="shared" si="8"/>
        <v>7594</v>
      </c>
      <c r="N9" s="18">
        <f t="shared" si="9"/>
        <v>7822</v>
      </c>
      <c r="O9" s="18">
        <v>8112</v>
      </c>
      <c r="P9" s="18">
        <f t="shared" si="10"/>
        <v>8437</v>
      </c>
      <c r="Q9" s="18">
        <f t="shared" si="11"/>
        <v>9323</v>
      </c>
      <c r="R9" s="18">
        <f t="shared" si="12"/>
        <v>10032</v>
      </c>
      <c r="V9" s="24"/>
      <c r="W9" s="24"/>
    </row>
    <row r="10" spans="1:24" ht="18.75">
      <c r="A10" s="12">
        <v>6</v>
      </c>
      <c r="B10" s="18">
        <v>16000</v>
      </c>
      <c r="C10" s="18">
        <f t="shared" si="0"/>
        <v>16640</v>
      </c>
      <c r="D10" s="18">
        <f t="shared" si="1"/>
        <v>17356</v>
      </c>
      <c r="E10" s="18">
        <f t="shared" si="2"/>
        <v>17877</v>
      </c>
      <c r="F10" s="18">
        <f t="shared" si="3"/>
        <v>18539</v>
      </c>
      <c r="G10" s="18">
        <f t="shared" si="4"/>
        <v>19281</v>
      </c>
      <c r="H10" s="18">
        <f t="shared" si="5"/>
        <v>21306</v>
      </c>
      <c r="I10" s="18">
        <f t="shared" si="6"/>
        <v>22926</v>
      </c>
      <c r="J10" s="20" t="s">
        <v>18</v>
      </c>
      <c r="K10" s="18">
        <v>7500</v>
      </c>
      <c r="L10" s="18">
        <f t="shared" si="7"/>
        <v>7800</v>
      </c>
      <c r="M10" s="18">
        <f t="shared" si="8"/>
        <v>8136</v>
      </c>
      <c r="N10" s="18">
        <f t="shared" si="9"/>
        <v>8381</v>
      </c>
      <c r="O10" s="18">
        <v>8692</v>
      </c>
      <c r="P10" s="18">
        <f t="shared" si="10"/>
        <v>9040</v>
      </c>
      <c r="Q10" s="18">
        <f t="shared" si="11"/>
        <v>9990</v>
      </c>
      <c r="R10" s="18">
        <f t="shared" si="12"/>
        <v>10750</v>
      </c>
      <c r="V10" s="24"/>
      <c r="W10" s="24"/>
    </row>
    <row r="11" spans="1:24" ht="18.75">
      <c r="A11" s="12">
        <v>7</v>
      </c>
      <c r="B11" s="18">
        <v>17000</v>
      </c>
      <c r="C11" s="18">
        <f t="shared" si="0"/>
        <v>17680</v>
      </c>
      <c r="D11" s="18">
        <f t="shared" si="1"/>
        <v>18441</v>
      </c>
      <c r="E11" s="18">
        <f t="shared" si="2"/>
        <v>18995</v>
      </c>
      <c r="F11" s="18">
        <f t="shared" si="3"/>
        <v>19698</v>
      </c>
      <c r="G11" s="18">
        <f t="shared" si="4"/>
        <v>20486</v>
      </c>
      <c r="H11" s="18">
        <f t="shared" si="5"/>
        <v>22638</v>
      </c>
      <c r="I11" s="18">
        <f t="shared" si="6"/>
        <v>24359</v>
      </c>
      <c r="J11" s="20" t="s">
        <v>19</v>
      </c>
      <c r="K11" s="18">
        <v>8000</v>
      </c>
      <c r="L11" s="18">
        <f t="shared" si="7"/>
        <v>8320</v>
      </c>
      <c r="M11" s="18">
        <f t="shared" si="8"/>
        <v>8678</v>
      </c>
      <c r="N11" s="18">
        <f t="shared" si="9"/>
        <v>8939</v>
      </c>
      <c r="O11" s="18">
        <v>9270</v>
      </c>
      <c r="P11" s="18">
        <f t="shared" si="10"/>
        <v>9641</v>
      </c>
      <c r="Q11" s="18">
        <f t="shared" si="11"/>
        <v>10654</v>
      </c>
      <c r="R11" s="18">
        <f t="shared" si="12"/>
        <v>11464</v>
      </c>
      <c r="V11" s="24"/>
      <c r="W11" s="24"/>
      <c r="X11" s="14"/>
    </row>
    <row r="12" spans="1:24" ht="18.75">
      <c r="A12" s="12">
        <v>8</v>
      </c>
      <c r="B12" s="18">
        <v>17500</v>
      </c>
      <c r="C12" s="18">
        <f t="shared" si="0"/>
        <v>18200</v>
      </c>
      <c r="D12" s="18">
        <f t="shared" si="1"/>
        <v>18983</v>
      </c>
      <c r="E12" s="18">
        <f t="shared" si="2"/>
        <v>19553</v>
      </c>
      <c r="F12" s="18">
        <f t="shared" si="3"/>
        <v>20277</v>
      </c>
      <c r="G12" s="18">
        <f t="shared" si="4"/>
        <v>21089</v>
      </c>
      <c r="H12" s="18">
        <f t="shared" si="5"/>
        <v>23304</v>
      </c>
      <c r="I12" s="18">
        <f t="shared" si="6"/>
        <v>25076</v>
      </c>
      <c r="J12" s="20" t="s">
        <v>20</v>
      </c>
      <c r="K12" s="18">
        <v>8500</v>
      </c>
      <c r="L12" s="18">
        <f t="shared" si="7"/>
        <v>8840</v>
      </c>
      <c r="M12" s="18">
        <f t="shared" si="8"/>
        <v>9221</v>
      </c>
      <c r="N12" s="18">
        <f t="shared" si="9"/>
        <v>9498</v>
      </c>
      <c r="O12" s="18">
        <v>9850</v>
      </c>
      <c r="P12" s="18">
        <v>10244</v>
      </c>
      <c r="Q12" s="18">
        <f t="shared" si="11"/>
        <v>11320</v>
      </c>
      <c r="R12" s="18">
        <f t="shared" si="12"/>
        <v>12181</v>
      </c>
      <c r="V12" s="24"/>
      <c r="W12" s="24"/>
    </row>
    <row r="13" spans="1:24" ht="18.75">
      <c r="A13" s="12">
        <v>9</v>
      </c>
      <c r="B13" s="18">
        <v>18000</v>
      </c>
      <c r="C13" s="18">
        <f t="shared" si="0"/>
        <v>18720</v>
      </c>
      <c r="D13" s="18">
        <f t="shared" si="1"/>
        <v>19525</v>
      </c>
      <c r="E13" s="18">
        <f t="shared" si="2"/>
        <v>20111</v>
      </c>
      <c r="F13" s="18">
        <f t="shared" si="3"/>
        <v>20856</v>
      </c>
      <c r="G13" s="18">
        <f t="shared" si="4"/>
        <v>21691</v>
      </c>
      <c r="H13" s="18">
        <f t="shared" si="5"/>
        <v>23969</v>
      </c>
      <c r="I13" s="18">
        <f t="shared" si="6"/>
        <v>25791</v>
      </c>
      <c r="J13" s="20" t="s">
        <v>21</v>
      </c>
      <c r="K13" s="18">
        <v>9500</v>
      </c>
      <c r="L13" s="18">
        <f t="shared" si="7"/>
        <v>9880</v>
      </c>
      <c r="M13" s="18">
        <f t="shared" si="8"/>
        <v>10305</v>
      </c>
      <c r="N13" s="18">
        <f t="shared" si="9"/>
        <v>10615</v>
      </c>
      <c r="O13" s="18">
        <v>11008</v>
      </c>
      <c r="P13" s="18">
        <f t="shared" si="10"/>
        <v>11449</v>
      </c>
      <c r="Q13" s="18">
        <f t="shared" si="11"/>
        <v>12652</v>
      </c>
      <c r="R13" s="18">
        <f t="shared" si="12"/>
        <v>13614</v>
      </c>
      <c r="V13" s="24"/>
      <c r="W13" s="24"/>
    </row>
    <row r="14" spans="1:24" ht="18.75">
      <c r="A14" s="12">
        <v>10</v>
      </c>
      <c r="B14" s="18">
        <v>20000</v>
      </c>
      <c r="C14" s="18">
        <f t="shared" si="0"/>
        <v>20800</v>
      </c>
      <c r="D14" s="18">
        <f t="shared" si="1"/>
        <v>21695</v>
      </c>
      <c r="E14" s="18">
        <f t="shared" si="2"/>
        <v>22346</v>
      </c>
      <c r="F14" s="18">
        <f t="shared" si="3"/>
        <v>23173</v>
      </c>
      <c r="G14" s="18">
        <f t="shared" si="4"/>
        <v>24100</v>
      </c>
      <c r="H14" s="18">
        <f t="shared" si="5"/>
        <v>26631</v>
      </c>
      <c r="I14" s="18">
        <f t="shared" si="6"/>
        <v>28655</v>
      </c>
      <c r="J14" s="20" t="s">
        <v>22</v>
      </c>
      <c r="K14" s="18">
        <v>10000</v>
      </c>
      <c r="L14" s="18">
        <f t="shared" si="7"/>
        <v>10400</v>
      </c>
      <c r="M14" s="18">
        <f t="shared" si="8"/>
        <v>10848</v>
      </c>
      <c r="N14" s="18">
        <f t="shared" si="9"/>
        <v>11174</v>
      </c>
      <c r="O14" s="18">
        <v>11588</v>
      </c>
      <c r="P14" s="18">
        <f t="shared" si="10"/>
        <v>12052</v>
      </c>
      <c r="Q14" s="18">
        <f t="shared" si="11"/>
        <v>13318</v>
      </c>
      <c r="R14" s="18">
        <f t="shared" si="12"/>
        <v>14331</v>
      </c>
      <c r="V14" s="24"/>
      <c r="W14" s="24"/>
    </row>
    <row r="15" spans="1:24" ht="18.75">
      <c r="A15" s="12">
        <v>11</v>
      </c>
      <c r="B15" s="18">
        <v>20500</v>
      </c>
      <c r="C15" s="18">
        <f t="shared" si="0"/>
        <v>21320</v>
      </c>
      <c r="D15" s="18">
        <f t="shared" si="1"/>
        <v>22237</v>
      </c>
      <c r="E15" s="18">
        <f t="shared" si="2"/>
        <v>22905</v>
      </c>
      <c r="F15" s="18">
        <f t="shared" si="3"/>
        <v>23753</v>
      </c>
      <c r="G15" s="18">
        <f t="shared" si="4"/>
        <v>24704</v>
      </c>
      <c r="H15" s="18">
        <f t="shared" si="5"/>
        <v>27298</v>
      </c>
      <c r="I15" s="18">
        <f t="shared" si="6"/>
        <v>29373</v>
      </c>
      <c r="J15" s="20" t="s">
        <v>23</v>
      </c>
      <c r="K15" s="18">
        <v>10500</v>
      </c>
      <c r="L15" s="18">
        <f t="shared" si="7"/>
        <v>10920</v>
      </c>
      <c r="M15" s="18">
        <f t="shared" si="8"/>
        <v>11390</v>
      </c>
      <c r="N15" s="18">
        <f t="shared" si="9"/>
        <v>11732</v>
      </c>
      <c r="O15" s="18">
        <v>12167</v>
      </c>
      <c r="P15" s="18">
        <f t="shared" si="10"/>
        <v>12654</v>
      </c>
      <c r="Q15" s="18">
        <f t="shared" si="11"/>
        <v>13983</v>
      </c>
      <c r="R15" s="18">
        <f t="shared" si="12"/>
        <v>15046</v>
      </c>
      <c r="V15" s="24"/>
      <c r="W15" s="24"/>
    </row>
    <row r="16" spans="1:24" ht="18.75">
      <c r="A16" s="12">
        <v>12</v>
      </c>
      <c r="B16" s="18">
        <v>21000</v>
      </c>
      <c r="C16" s="18">
        <f t="shared" si="0"/>
        <v>21840</v>
      </c>
      <c r="D16" s="18">
        <f t="shared" si="1"/>
        <v>22780</v>
      </c>
      <c r="E16" s="18">
        <f t="shared" si="2"/>
        <v>23464</v>
      </c>
      <c r="F16" s="18">
        <f t="shared" si="3"/>
        <v>24333</v>
      </c>
      <c r="G16" s="18">
        <f t="shared" si="4"/>
        <v>25307</v>
      </c>
      <c r="H16" s="18">
        <f t="shared" si="5"/>
        <v>27965</v>
      </c>
      <c r="I16" s="18">
        <f t="shared" si="6"/>
        <v>30091</v>
      </c>
      <c r="J16" s="20" t="s">
        <v>24</v>
      </c>
      <c r="K16" s="18">
        <v>11000</v>
      </c>
      <c r="L16" s="18">
        <f t="shared" si="7"/>
        <v>11440</v>
      </c>
      <c r="M16" s="18">
        <f t="shared" si="8"/>
        <v>11932</v>
      </c>
      <c r="N16" s="18">
        <f t="shared" si="9"/>
        <v>12290</v>
      </c>
      <c r="O16" s="18">
        <v>12745</v>
      </c>
      <c r="P16" s="18">
        <f t="shared" si="10"/>
        <v>13255</v>
      </c>
      <c r="Q16" s="18">
        <f t="shared" si="11"/>
        <v>14647</v>
      </c>
      <c r="R16" s="18">
        <f t="shared" si="12"/>
        <v>15761</v>
      </c>
      <c r="V16" s="24"/>
      <c r="W16" s="24"/>
    </row>
    <row r="17" spans="1:23" ht="18.75">
      <c r="A17" s="12">
        <v>13</v>
      </c>
      <c r="B17" s="18">
        <v>21500</v>
      </c>
      <c r="C17" s="18">
        <f t="shared" si="0"/>
        <v>22360</v>
      </c>
      <c r="D17" s="18">
        <f t="shared" si="1"/>
        <v>23322</v>
      </c>
      <c r="E17" s="18">
        <f t="shared" si="2"/>
        <v>24022</v>
      </c>
      <c r="F17" s="18">
        <f t="shared" si="3"/>
        <v>24911</v>
      </c>
      <c r="G17" s="18">
        <f t="shared" si="4"/>
        <v>25908</v>
      </c>
      <c r="H17" s="18">
        <f t="shared" si="5"/>
        <v>28629</v>
      </c>
      <c r="I17" s="18">
        <f t="shared" si="6"/>
        <v>30805</v>
      </c>
      <c r="J17" s="20" t="s">
        <v>25</v>
      </c>
      <c r="K17" s="18">
        <v>11500</v>
      </c>
      <c r="L17" s="18">
        <f t="shared" si="7"/>
        <v>11960</v>
      </c>
      <c r="M17" s="18">
        <f t="shared" si="8"/>
        <v>12475</v>
      </c>
      <c r="N17" s="18">
        <f t="shared" si="9"/>
        <v>12850</v>
      </c>
      <c r="O17" s="18">
        <v>13326</v>
      </c>
      <c r="P17" s="18">
        <f t="shared" si="10"/>
        <v>13860</v>
      </c>
      <c r="Q17" s="18">
        <f t="shared" si="11"/>
        <v>15316</v>
      </c>
      <c r="R17" s="18">
        <f t="shared" si="12"/>
        <v>16481</v>
      </c>
      <c r="V17" s="24"/>
      <c r="W17" s="24"/>
    </row>
    <row r="18" spans="1:23" ht="18.75">
      <c r="A18" s="12">
        <v>14</v>
      </c>
      <c r="B18" s="18">
        <v>22000</v>
      </c>
      <c r="C18" s="18">
        <f t="shared" si="0"/>
        <v>22880</v>
      </c>
      <c r="D18" s="18">
        <f t="shared" si="1"/>
        <v>23864</v>
      </c>
      <c r="E18" s="18">
        <f t="shared" si="2"/>
        <v>24580</v>
      </c>
      <c r="F18" s="18">
        <f t="shared" si="3"/>
        <v>25490</v>
      </c>
      <c r="G18" s="18">
        <f t="shared" si="4"/>
        <v>26510</v>
      </c>
      <c r="H18" s="18">
        <f t="shared" si="5"/>
        <v>29294</v>
      </c>
      <c r="I18" s="18">
        <f t="shared" si="6"/>
        <v>31521</v>
      </c>
      <c r="J18" s="20" t="s">
        <v>26</v>
      </c>
      <c r="K18" s="18">
        <v>12000</v>
      </c>
      <c r="L18" s="18">
        <f t="shared" si="7"/>
        <v>12480</v>
      </c>
      <c r="M18" s="18">
        <f t="shared" si="8"/>
        <v>13017</v>
      </c>
      <c r="N18" s="18">
        <f t="shared" si="9"/>
        <v>13408</v>
      </c>
      <c r="O18" s="18">
        <v>13905</v>
      </c>
      <c r="P18" s="18">
        <f t="shared" si="10"/>
        <v>14462</v>
      </c>
      <c r="Q18" s="18">
        <f t="shared" si="11"/>
        <v>15981</v>
      </c>
      <c r="R18" s="18">
        <f t="shared" si="12"/>
        <v>17196</v>
      </c>
      <c r="V18" s="24"/>
      <c r="W18" s="24"/>
    </row>
    <row r="19" spans="1:23" ht="18.75">
      <c r="A19" s="12">
        <v>15</v>
      </c>
      <c r="B19" s="18">
        <v>22500</v>
      </c>
      <c r="C19" s="18">
        <f t="shared" si="0"/>
        <v>23400</v>
      </c>
      <c r="D19" s="18">
        <f t="shared" si="1"/>
        <v>24407</v>
      </c>
      <c r="E19" s="18">
        <f t="shared" si="2"/>
        <v>25140</v>
      </c>
      <c r="F19" s="18">
        <f t="shared" si="3"/>
        <v>26071</v>
      </c>
      <c r="G19" s="18">
        <f t="shared" si="4"/>
        <v>27114</v>
      </c>
      <c r="H19" s="18">
        <f t="shared" si="5"/>
        <v>29961</v>
      </c>
      <c r="I19" s="18">
        <f t="shared" si="6"/>
        <v>32239</v>
      </c>
      <c r="J19" s="20" t="s">
        <v>27</v>
      </c>
      <c r="K19" s="18">
        <v>13000</v>
      </c>
      <c r="L19" s="18">
        <f t="shared" si="7"/>
        <v>13520</v>
      </c>
      <c r="M19" s="18">
        <f t="shared" si="8"/>
        <v>14102</v>
      </c>
      <c r="N19" s="18">
        <f t="shared" si="9"/>
        <v>14526</v>
      </c>
      <c r="O19" s="18">
        <v>15064</v>
      </c>
      <c r="P19" s="18">
        <f t="shared" si="10"/>
        <v>15667</v>
      </c>
      <c r="Q19" s="18">
        <f t="shared" si="11"/>
        <v>17313</v>
      </c>
      <c r="R19" s="18">
        <f t="shared" si="12"/>
        <v>18629</v>
      </c>
      <c r="V19" s="24"/>
      <c r="W19" s="24"/>
    </row>
    <row r="20" spans="1:23" ht="18.75">
      <c r="A20" s="12">
        <v>16</v>
      </c>
      <c r="B20" s="18">
        <v>23000</v>
      </c>
      <c r="C20" s="18">
        <f t="shared" si="0"/>
        <v>23920</v>
      </c>
      <c r="D20" s="18">
        <f t="shared" si="1"/>
        <v>24949</v>
      </c>
      <c r="E20" s="18">
        <f t="shared" si="2"/>
        <v>25698</v>
      </c>
      <c r="F20" s="18">
        <f t="shared" si="3"/>
        <v>26649</v>
      </c>
      <c r="G20" s="18">
        <f t="shared" si="4"/>
        <v>27715</v>
      </c>
      <c r="H20" s="18">
        <f t="shared" si="5"/>
        <v>30626</v>
      </c>
      <c r="I20" s="18">
        <f t="shared" si="6"/>
        <v>32954</v>
      </c>
      <c r="J20" s="20" t="s">
        <v>1</v>
      </c>
      <c r="K20" s="18">
        <v>20000</v>
      </c>
      <c r="L20" s="18">
        <f t="shared" si="7"/>
        <v>20800</v>
      </c>
      <c r="M20" s="18">
        <f t="shared" si="8"/>
        <v>21695</v>
      </c>
      <c r="N20" s="18">
        <f t="shared" si="9"/>
        <v>22346</v>
      </c>
      <c r="O20" s="18">
        <v>23173</v>
      </c>
      <c r="P20" s="18">
        <f t="shared" si="10"/>
        <v>24100</v>
      </c>
      <c r="Q20" s="18">
        <f t="shared" si="11"/>
        <v>26631</v>
      </c>
      <c r="R20" s="18">
        <f t="shared" si="12"/>
        <v>28655</v>
      </c>
      <c r="V20" s="24"/>
      <c r="W20" s="24"/>
    </row>
    <row r="21" spans="1:23" ht="18.75">
      <c r="A21" s="12">
        <v>17</v>
      </c>
      <c r="B21" s="18">
        <v>23500</v>
      </c>
      <c r="C21" s="18">
        <f t="shared" si="0"/>
        <v>24440</v>
      </c>
      <c r="D21" s="18">
        <f t="shared" si="1"/>
        <v>25491</v>
      </c>
      <c r="E21" s="18">
        <f t="shared" si="2"/>
        <v>26256</v>
      </c>
      <c r="F21" s="18">
        <f t="shared" si="3"/>
        <v>27228</v>
      </c>
      <c r="G21" s="18">
        <f t="shared" si="4"/>
        <v>28318</v>
      </c>
      <c r="H21" s="18">
        <f t="shared" si="5"/>
        <v>31292</v>
      </c>
      <c r="I21" s="18">
        <f t="shared" si="6"/>
        <v>33671</v>
      </c>
      <c r="J21" s="20" t="s">
        <v>28</v>
      </c>
      <c r="K21" s="18">
        <v>22000</v>
      </c>
      <c r="L21" s="18">
        <f t="shared" si="7"/>
        <v>22880</v>
      </c>
      <c r="M21" s="18">
        <f t="shared" si="8"/>
        <v>23864</v>
      </c>
      <c r="N21" s="18">
        <f t="shared" si="9"/>
        <v>24580</v>
      </c>
      <c r="O21" s="18">
        <v>25490</v>
      </c>
      <c r="P21" s="18">
        <f t="shared" si="10"/>
        <v>26510</v>
      </c>
      <c r="Q21" s="18">
        <f t="shared" si="11"/>
        <v>29294</v>
      </c>
      <c r="R21" s="18">
        <f t="shared" si="12"/>
        <v>31521</v>
      </c>
      <c r="V21" s="24"/>
      <c r="W21" s="24"/>
    </row>
    <row r="22" spans="1:23" ht="18.75">
      <c r="A22" s="12">
        <v>18</v>
      </c>
      <c r="B22" s="18">
        <v>24000</v>
      </c>
      <c r="C22" s="18">
        <f t="shared" si="0"/>
        <v>24960</v>
      </c>
      <c r="D22" s="18">
        <f t="shared" si="1"/>
        <v>26034</v>
      </c>
      <c r="E22" s="18">
        <f t="shared" si="2"/>
        <v>26816</v>
      </c>
      <c r="F22" s="18">
        <f t="shared" si="3"/>
        <v>27809</v>
      </c>
      <c r="G22" s="18">
        <f t="shared" si="4"/>
        <v>28922</v>
      </c>
      <c r="H22" s="18">
        <f t="shared" si="5"/>
        <v>31959</v>
      </c>
      <c r="I22" s="18">
        <f t="shared" si="6"/>
        <v>34388</v>
      </c>
      <c r="J22" s="20" t="s">
        <v>29</v>
      </c>
      <c r="K22" s="18">
        <v>25000</v>
      </c>
      <c r="L22" s="18">
        <f t="shared" si="7"/>
        <v>26000</v>
      </c>
      <c r="M22" s="18">
        <f>INT(L22*1.043)</f>
        <v>27118</v>
      </c>
      <c r="N22" s="18">
        <f t="shared" si="9"/>
        <v>27932</v>
      </c>
      <c r="O22" s="18">
        <v>28966</v>
      </c>
      <c r="P22" s="18">
        <f t="shared" si="10"/>
        <v>30125</v>
      </c>
      <c r="Q22" s="18">
        <f t="shared" si="11"/>
        <v>33289</v>
      </c>
      <c r="R22" s="18">
        <f t="shared" si="12"/>
        <v>35819</v>
      </c>
      <c r="V22" s="24"/>
      <c r="W22" s="24"/>
    </row>
    <row r="23" spans="1:23" ht="18.75">
      <c r="A23" s="12">
        <v>19</v>
      </c>
      <c r="B23" s="18">
        <v>24500</v>
      </c>
      <c r="C23" s="18">
        <f t="shared" si="0"/>
        <v>25480</v>
      </c>
      <c r="D23" s="18">
        <f t="shared" si="1"/>
        <v>26576</v>
      </c>
      <c r="E23" s="18">
        <f t="shared" si="2"/>
        <v>27374</v>
      </c>
      <c r="F23" s="18">
        <f t="shared" si="3"/>
        <v>28387</v>
      </c>
      <c r="G23" s="18">
        <f t="shared" si="4"/>
        <v>29523</v>
      </c>
      <c r="H23" s="18">
        <f t="shared" si="5"/>
        <v>32623</v>
      </c>
      <c r="I23" s="18">
        <f t="shared" si="6"/>
        <v>35103</v>
      </c>
      <c r="J23" s="5" t="s">
        <v>30</v>
      </c>
      <c r="K23" s="18">
        <v>27000</v>
      </c>
      <c r="L23" s="18">
        <f t="shared" si="7"/>
        <v>28080</v>
      </c>
      <c r="M23" s="18">
        <f t="shared" si="8"/>
        <v>29288</v>
      </c>
      <c r="N23" s="18">
        <f t="shared" si="9"/>
        <v>30167</v>
      </c>
      <c r="O23" s="18">
        <v>31284</v>
      </c>
      <c r="P23" s="18">
        <f t="shared" si="10"/>
        <v>32536</v>
      </c>
      <c r="Q23" s="18">
        <f t="shared" si="11"/>
        <v>35953</v>
      </c>
      <c r="R23" s="18">
        <f t="shared" si="12"/>
        <v>38686</v>
      </c>
      <c r="V23" s="24"/>
      <c r="W23" s="24"/>
    </row>
    <row r="24" spans="1:23" ht="19.5">
      <c r="A24" s="12">
        <v>20</v>
      </c>
      <c r="B24" s="18">
        <v>25000</v>
      </c>
      <c r="C24" s="18">
        <f t="shared" si="0"/>
        <v>26000</v>
      </c>
      <c r="D24" s="18">
        <v>27118</v>
      </c>
      <c r="E24" s="18">
        <f t="shared" si="2"/>
        <v>27932</v>
      </c>
      <c r="F24" s="18">
        <f t="shared" si="3"/>
        <v>28966</v>
      </c>
      <c r="G24" s="18">
        <f t="shared" si="4"/>
        <v>30125</v>
      </c>
      <c r="H24" s="18">
        <f t="shared" si="5"/>
        <v>33289</v>
      </c>
      <c r="I24" s="18">
        <f t="shared" si="6"/>
        <v>35819</v>
      </c>
      <c r="J24" s="6"/>
      <c r="K24" s="7"/>
      <c r="L24" s="7"/>
      <c r="M24" s="8"/>
      <c r="N24" s="1"/>
      <c r="O24" s="1"/>
      <c r="P24" s="1"/>
      <c r="V24" s="24"/>
      <c r="W24" s="24"/>
    </row>
    <row r="25" spans="1:23" ht="19.5">
      <c r="A25" s="12">
        <v>21</v>
      </c>
      <c r="B25" s="18">
        <v>25500</v>
      </c>
      <c r="C25" s="18">
        <f t="shared" si="0"/>
        <v>26520</v>
      </c>
      <c r="D25" s="18">
        <f t="shared" ref="D25:D48" si="13">INT(C25*1.043)+1</f>
        <v>27661</v>
      </c>
      <c r="E25" s="18">
        <f t="shared" si="2"/>
        <v>28491</v>
      </c>
      <c r="F25" s="18">
        <f t="shared" si="3"/>
        <v>29546</v>
      </c>
      <c r="G25" s="18">
        <f t="shared" si="4"/>
        <v>30728</v>
      </c>
      <c r="H25" s="18">
        <f t="shared" si="5"/>
        <v>33955</v>
      </c>
      <c r="I25" s="18">
        <f t="shared" si="6"/>
        <v>36536</v>
      </c>
      <c r="J25" s="9"/>
      <c r="K25" s="10"/>
      <c r="L25" s="10"/>
      <c r="M25" s="8"/>
      <c r="N25" s="1"/>
      <c r="O25" s="1"/>
      <c r="P25" s="1"/>
      <c r="V25" s="24"/>
      <c r="W25" s="24"/>
    </row>
    <row r="26" spans="1:23" ht="28.5" customHeight="1">
      <c r="A26" s="12">
        <v>22</v>
      </c>
      <c r="B26" s="18">
        <v>26000</v>
      </c>
      <c r="C26" s="18">
        <f t="shared" si="0"/>
        <v>27040</v>
      </c>
      <c r="D26" s="18">
        <f t="shared" si="13"/>
        <v>28203</v>
      </c>
      <c r="E26" s="18">
        <f t="shared" si="2"/>
        <v>29050</v>
      </c>
      <c r="F26" s="18">
        <f t="shared" si="3"/>
        <v>30125</v>
      </c>
      <c r="G26" s="18">
        <v>31330</v>
      </c>
      <c r="H26" s="18">
        <f t="shared" si="5"/>
        <v>34620</v>
      </c>
      <c r="I26" s="18">
        <f t="shared" si="6"/>
        <v>37252</v>
      </c>
      <c r="J26" s="29" t="s">
        <v>2</v>
      </c>
      <c r="K26" s="30"/>
      <c r="L26" s="35"/>
      <c r="M26" s="36"/>
      <c r="N26" s="36"/>
      <c r="O26" s="36"/>
      <c r="P26" s="36"/>
      <c r="Q26" s="36"/>
      <c r="R26" s="36"/>
      <c r="S26" s="36"/>
      <c r="V26" s="24"/>
      <c r="W26" s="24"/>
    </row>
    <row r="27" spans="1:23" ht="19.5" customHeight="1">
      <c r="A27" s="12">
        <v>23</v>
      </c>
      <c r="B27" s="18">
        <v>26500</v>
      </c>
      <c r="C27" s="18">
        <f t="shared" si="0"/>
        <v>27560</v>
      </c>
      <c r="D27" s="18">
        <f t="shared" si="13"/>
        <v>28746</v>
      </c>
      <c r="E27" s="18">
        <f t="shared" si="2"/>
        <v>29609</v>
      </c>
      <c r="F27" s="18">
        <f t="shared" si="3"/>
        <v>30705</v>
      </c>
      <c r="G27" s="18">
        <f>INT(F27*1.04)+1</f>
        <v>31934</v>
      </c>
      <c r="H27" s="18">
        <f t="shared" si="5"/>
        <v>35288</v>
      </c>
      <c r="I27" s="18">
        <f t="shared" si="6"/>
        <v>37970</v>
      </c>
      <c r="J27" s="19" t="s">
        <v>3</v>
      </c>
      <c r="K27" s="19" t="s">
        <v>4</v>
      </c>
      <c r="L27" s="35"/>
      <c r="M27" s="36"/>
      <c r="N27" s="36"/>
      <c r="O27" s="36"/>
      <c r="P27" s="36"/>
      <c r="Q27" s="36"/>
      <c r="R27" s="36"/>
      <c r="S27" s="36"/>
      <c r="V27" s="24"/>
      <c r="W27" s="24"/>
    </row>
    <row r="28" spans="1:23" ht="19.5" customHeight="1">
      <c r="A28" s="12">
        <v>24</v>
      </c>
      <c r="B28" s="18">
        <v>27000</v>
      </c>
      <c r="C28" s="18">
        <f t="shared" si="0"/>
        <v>28080</v>
      </c>
      <c r="D28" s="18">
        <f t="shared" si="13"/>
        <v>29288</v>
      </c>
      <c r="E28" s="18">
        <f t="shared" si="2"/>
        <v>30167</v>
      </c>
      <c r="F28" s="18">
        <f t="shared" si="3"/>
        <v>31284</v>
      </c>
      <c r="G28" s="18">
        <f>INT(F28*1.04)+1</f>
        <v>32536</v>
      </c>
      <c r="H28" s="18">
        <f t="shared" si="5"/>
        <v>35953</v>
      </c>
      <c r="I28" s="18">
        <f t="shared" si="6"/>
        <v>38686</v>
      </c>
      <c r="J28" s="22" t="s">
        <v>5</v>
      </c>
      <c r="K28" s="19">
        <v>10</v>
      </c>
      <c r="L28" s="35"/>
      <c r="M28" s="36"/>
      <c r="N28" s="36"/>
      <c r="O28" s="36"/>
      <c r="P28" s="36"/>
      <c r="Q28" s="36"/>
      <c r="R28" s="36"/>
      <c r="S28" s="36"/>
      <c r="V28" s="24"/>
      <c r="W28" s="24"/>
    </row>
    <row r="29" spans="1:23" ht="19.5" customHeight="1">
      <c r="A29" s="12">
        <v>25</v>
      </c>
      <c r="B29" s="18">
        <v>27500</v>
      </c>
      <c r="C29" s="18">
        <f t="shared" si="0"/>
        <v>28600</v>
      </c>
      <c r="D29" s="18">
        <f t="shared" si="13"/>
        <v>29830</v>
      </c>
      <c r="E29" s="18">
        <f t="shared" si="2"/>
        <v>30725</v>
      </c>
      <c r="F29" s="18">
        <f t="shared" si="3"/>
        <v>31862</v>
      </c>
      <c r="G29" s="18">
        <f>INT(F29*1.04)+1</f>
        <v>33137</v>
      </c>
      <c r="H29" s="18">
        <f t="shared" si="5"/>
        <v>36617</v>
      </c>
      <c r="I29" s="18">
        <f t="shared" si="6"/>
        <v>39400</v>
      </c>
      <c r="J29" s="20" t="s">
        <v>6</v>
      </c>
      <c r="K29" s="19">
        <v>15</v>
      </c>
      <c r="L29" s="35"/>
      <c r="M29" s="36"/>
      <c r="N29" s="36"/>
      <c r="O29" s="36"/>
      <c r="P29" s="36"/>
      <c r="Q29" s="36"/>
      <c r="R29" s="36"/>
      <c r="S29" s="36"/>
      <c r="V29" s="24"/>
      <c r="W29" s="24"/>
    </row>
    <row r="30" spans="1:23" ht="19.5" customHeight="1">
      <c r="A30" s="12">
        <v>26</v>
      </c>
      <c r="B30" s="18">
        <v>28000</v>
      </c>
      <c r="C30" s="18">
        <f t="shared" si="0"/>
        <v>29120</v>
      </c>
      <c r="D30" s="18">
        <f t="shared" si="13"/>
        <v>30373</v>
      </c>
      <c r="E30" s="18">
        <f t="shared" si="2"/>
        <v>31285</v>
      </c>
      <c r="F30" s="18">
        <f t="shared" si="3"/>
        <v>32443</v>
      </c>
      <c r="G30" s="18">
        <f>INT(F30*1.04)+1</f>
        <v>33741</v>
      </c>
      <c r="H30" s="18">
        <f t="shared" si="5"/>
        <v>37284</v>
      </c>
      <c r="I30" s="18">
        <f t="shared" si="6"/>
        <v>40118</v>
      </c>
      <c r="J30" s="20" t="s">
        <v>7</v>
      </c>
      <c r="K30" s="19">
        <v>20</v>
      </c>
      <c r="L30" s="35"/>
      <c r="M30" s="36"/>
      <c r="N30" s="36"/>
      <c r="O30" s="36"/>
      <c r="P30" s="36"/>
      <c r="Q30" s="36"/>
      <c r="R30" s="36"/>
      <c r="S30" s="36"/>
      <c r="V30" s="24"/>
      <c r="W30" s="24"/>
    </row>
    <row r="31" spans="1:23" ht="19.5" customHeight="1">
      <c r="A31" s="12">
        <v>27</v>
      </c>
      <c r="B31" s="18">
        <v>28500</v>
      </c>
      <c r="C31" s="18">
        <f t="shared" si="0"/>
        <v>29640</v>
      </c>
      <c r="D31" s="18">
        <f t="shared" si="13"/>
        <v>30915</v>
      </c>
      <c r="E31" s="18">
        <f t="shared" si="2"/>
        <v>31843</v>
      </c>
      <c r="F31" s="18">
        <f t="shared" si="3"/>
        <v>33022</v>
      </c>
      <c r="G31" s="18">
        <f>INT(F31*1.04)+1</f>
        <v>34343</v>
      </c>
      <c r="H31" s="18">
        <f t="shared" si="5"/>
        <v>37950</v>
      </c>
      <c r="I31" s="18">
        <f t="shared" si="6"/>
        <v>40835</v>
      </c>
      <c r="J31" s="20" t="s">
        <v>8</v>
      </c>
      <c r="K31" s="19">
        <v>25</v>
      </c>
      <c r="L31" s="35"/>
      <c r="M31" s="36"/>
      <c r="N31" s="36"/>
      <c r="O31" s="36"/>
      <c r="P31" s="36"/>
      <c r="Q31" s="36"/>
      <c r="R31" s="36"/>
      <c r="S31" s="36"/>
      <c r="V31" s="24"/>
      <c r="W31" s="24"/>
    </row>
    <row r="32" spans="1:23" ht="19.5" customHeight="1">
      <c r="A32" s="12">
        <v>28</v>
      </c>
      <c r="B32" s="18">
        <v>29000</v>
      </c>
      <c r="C32" s="18">
        <f t="shared" si="0"/>
        <v>30160</v>
      </c>
      <c r="D32" s="18">
        <f t="shared" si="13"/>
        <v>31457</v>
      </c>
      <c r="E32" s="18">
        <f t="shared" si="2"/>
        <v>32401</v>
      </c>
      <c r="F32" s="18">
        <f t="shared" si="3"/>
        <v>33600</v>
      </c>
      <c r="G32" s="18">
        <v>34944</v>
      </c>
      <c r="H32" s="18">
        <f t="shared" si="5"/>
        <v>38614</v>
      </c>
      <c r="I32" s="18">
        <f t="shared" si="6"/>
        <v>41549</v>
      </c>
      <c r="J32" s="20" t="s">
        <v>9</v>
      </c>
      <c r="K32" s="19">
        <v>30</v>
      </c>
      <c r="L32" s="35"/>
      <c r="M32" s="36"/>
      <c r="N32" s="36"/>
      <c r="O32" s="36"/>
      <c r="P32" s="36"/>
      <c r="Q32" s="36"/>
      <c r="R32" s="36"/>
      <c r="S32" s="36"/>
      <c r="V32" s="24"/>
      <c r="W32" s="24"/>
    </row>
    <row r="33" spans="1:23" ht="19.5" customHeight="1">
      <c r="A33" s="12">
        <v>29</v>
      </c>
      <c r="B33" s="18">
        <v>29500</v>
      </c>
      <c r="C33" s="18">
        <f t="shared" si="0"/>
        <v>30680</v>
      </c>
      <c r="D33" s="18">
        <f t="shared" si="13"/>
        <v>32000</v>
      </c>
      <c r="E33" s="18">
        <f>INT(D33*1.03)</f>
        <v>32960</v>
      </c>
      <c r="F33" s="18">
        <f t="shared" si="3"/>
        <v>34180</v>
      </c>
      <c r="G33" s="18">
        <f t="shared" ref="G33:G53" si="14">INT(F33*1.04)+1</f>
        <v>35548</v>
      </c>
      <c r="H33" s="18">
        <f t="shared" si="5"/>
        <v>39281</v>
      </c>
      <c r="I33" s="18">
        <f t="shared" si="6"/>
        <v>42267</v>
      </c>
      <c r="J33" s="20" t="s">
        <v>10</v>
      </c>
      <c r="K33" s="19">
        <v>40</v>
      </c>
      <c r="L33" s="35"/>
      <c r="M33" s="36"/>
      <c r="N33" s="36"/>
      <c r="O33" s="36"/>
      <c r="P33" s="36"/>
      <c r="Q33" s="36"/>
      <c r="R33" s="36"/>
      <c r="S33" s="36"/>
      <c r="V33" s="24"/>
      <c r="W33" s="24"/>
    </row>
    <row r="34" spans="1:23" ht="19.5" customHeight="1">
      <c r="A34" s="12">
        <v>30</v>
      </c>
      <c r="B34" s="18">
        <v>30000</v>
      </c>
      <c r="C34" s="18">
        <f t="shared" si="0"/>
        <v>31200</v>
      </c>
      <c r="D34" s="18">
        <f t="shared" si="13"/>
        <v>32542</v>
      </c>
      <c r="E34" s="18">
        <f t="shared" ref="E34:E53" si="15">INT(D34*1.03)+1</f>
        <v>33519</v>
      </c>
      <c r="F34" s="18">
        <f t="shared" si="3"/>
        <v>34760</v>
      </c>
      <c r="G34" s="18">
        <f t="shared" si="14"/>
        <v>36151</v>
      </c>
      <c r="H34" s="18">
        <f t="shared" si="5"/>
        <v>39947</v>
      </c>
      <c r="I34" s="18">
        <f t="shared" si="6"/>
        <v>42983</v>
      </c>
      <c r="J34" s="15"/>
      <c r="K34" s="16"/>
      <c r="L34" s="16"/>
      <c r="M34" s="16"/>
      <c r="N34" s="11"/>
      <c r="O34" s="11"/>
      <c r="P34" s="1"/>
      <c r="V34" s="24"/>
      <c r="W34" s="24"/>
    </row>
    <row r="35" spans="1:23" ht="19.5" customHeight="1">
      <c r="A35" s="12">
        <v>31</v>
      </c>
      <c r="B35" s="18">
        <v>30500</v>
      </c>
      <c r="C35" s="18">
        <f t="shared" si="0"/>
        <v>31720</v>
      </c>
      <c r="D35" s="18">
        <f t="shared" si="13"/>
        <v>33084</v>
      </c>
      <c r="E35" s="18">
        <f t="shared" si="15"/>
        <v>34077</v>
      </c>
      <c r="F35" s="18">
        <f t="shared" si="3"/>
        <v>35338</v>
      </c>
      <c r="G35" s="18">
        <f t="shared" si="14"/>
        <v>36752</v>
      </c>
      <c r="H35" s="18">
        <f t="shared" si="5"/>
        <v>40611</v>
      </c>
      <c r="I35" s="18">
        <f t="shared" si="6"/>
        <v>43698</v>
      </c>
      <c r="J35" s="29" t="s">
        <v>47</v>
      </c>
      <c r="K35" s="33"/>
      <c r="L35" s="33"/>
      <c r="M35" s="33"/>
      <c r="N35" s="33"/>
      <c r="O35" s="33"/>
      <c r="P35" s="33"/>
      <c r="Q35" s="33"/>
      <c r="R35" s="33"/>
      <c r="S35" s="30"/>
      <c r="V35" s="24"/>
      <c r="W35" s="24"/>
    </row>
    <row r="36" spans="1:23" ht="39">
      <c r="A36" s="12">
        <v>32</v>
      </c>
      <c r="B36" s="18">
        <v>31000</v>
      </c>
      <c r="C36" s="18">
        <f t="shared" si="0"/>
        <v>32240</v>
      </c>
      <c r="D36" s="18">
        <f t="shared" si="13"/>
        <v>33627</v>
      </c>
      <c r="E36" s="18">
        <f t="shared" si="15"/>
        <v>34636</v>
      </c>
      <c r="F36" s="18">
        <f t="shared" si="3"/>
        <v>35918</v>
      </c>
      <c r="G36" s="18">
        <f t="shared" si="14"/>
        <v>37355</v>
      </c>
      <c r="H36" s="18">
        <f t="shared" si="5"/>
        <v>41278</v>
      </c>
      <c r="I36" s="18">
        <f t="shared" si="6"/>
        <v>44416</v>
      </c>
      <c r="J36" s="17"/>
      <c r="K36" s="2" t="s">
        <v>51</v>
      </c>
      <c r="L36" s="2" t="s">
        <v>36</v>
      </c>
      <c r="M36" s="2" t="s">
        <v>32</v>
      </c>
      <c r="N36" s="2" t="s">
        <v>34</v>
      </c>
      <c r="O36" s="2" t="s">
        <v>33</v>
      </c>
      <c r="P36" s="2" t="s">
        <v>39</v>
      </c>
      <c r="Q36" s="2" t="s">
        <v>41</v>
      </c>
      <c r="R36" s="2" t="s">
        <v>56</v>
      </c>
      <c r="S36" s="2" t="s">
        <v>58</v>
      </c>
      <c r="V36" s="24"/>
      <c r="W36" s="24"/>
    </row>
    <row r="37" spans="1:23" ht="58.5" customHeight="1">
      <c r="A37" s="12">
        <v>33</v>
      </c>
      <c r="B37" s="18">
        <v>31500</v>
      </c>
      <c r="C37" s="18">
        <f t="shared" si="0"/>
        <v>32760</v>
      </c>
      <c r="D37" s="18">
        <f t="shared" si="13"/>
        <v>34169</v>
      </c>
      <c r="E37" s="18">
        <f t="shared" si="15"/>
        <v>35195</v>
      </c>
      <c r="F37" s="18">
        <f t="shared" ref="F37:F53" si="16">INT(E37*1.037)+1</f>
        <v>36498</v>
      </c>
      <c r="G37" s="18">
        <f t="shared" si="14"/>
        <v>37958</v>
      </c>
      <c r="H37" s="18">
        <f t="shared" ref="H37:H53" si="17">INT(G37*1.105)+1</f>
        <v>41944</v>
      </c>
      <c r="I37" s="18">
        <f t="shared" si="6"/>
        <v>45132</v>
      </c>
      <c r="J37" s="17" t="s">
        <v>49</v>
      </c>
      <c r="K37" s="18">
        <v>1200</v>
      </c>
      <c r="L37" s="18">
        <f t="shared" ref="L37" si="18">INT(K37*1.04)</f>
        <v>1248</v>
      </c>
      <c r="M37" s="18">
        <f t="shared" ref="M37" si="19">INT(L37*1.043)+1</f>
        <v>1302</v>
      </c>
      <c r="N37" s="18">
        <v>2086</v>
      </c>
      <c r="O37" s="18">
        <v>2149</v>
      </c>
      <c r="P37" s="18">
        <v>2229</v>
      </c>
      <c r="Q37" s="18">
        <v>2319</v>
      </c>
      <c r="R37" s="18">
        <v>2563</v>
      </c>
      <c r="S37" s="23">
        <v>2758</v>
      </c>
      <c r="V37" s="24"/>
      <c r="W37" s="24"/>
    </row>
    <row r="38" spans="1:23" ht="18.75">
      <c r="A38" s="12">
        <v>34</v>
      </c>
      <c r="B38" s="18">
        <v>32000</v>
      </c>
      <c r="C38" s="18">
        <f t="shared" si="0"/>
        <v>33280</v>
      </c>
      <c r="D38" s="18">
        <f t="shared" si="13"/>
        <v>34712</v>
      </c>
      <c r="E38" s="18">
        <f t="shared" si="15"/>
        <v>35754</v>
      </c>
      <c r="F38" s="18">
        <f t="shared" si="16"/>
        <v>37077</v>
      </c>
      <c r="G38" s="18">
        <f t="shared" si="14"/>
        <v>38561</v>
      </c>
      <c r="H38" s="18">
        <f t="shared" si="17"/>
        <v>42610</v>
      </c>
      <c r="I38" s="18">
        <f t="shared" si="6"/>
        <v>45849</v>
      </c>
      <c r="J38" s="19" t="s">
        <v>50</v>
      </c>
      <c r="K38" s="18">
        <v>7000</v>
      </c>
      <c r="L38" s="18">
        <v>7280</v>
      </c>
      <c r="M38" s="18">
        <v>7594</v>
      </c>
      <c r="N38" s="18">
        <v>7594</v>
      </c>
      <c r="O38" s="18">
        <v>7822</v>
      </c>
      <c r="P38" s="18">
        <v>8112</v>
      </c>
      <c r="Q38" s="18">
        <v>8437</v>
      </c>
      <c r="R38" s="18">
        <v>9323</v>
      </c>
      <c r="S38" s="23">
        <v>10032</v>
      </c>
      <c r="V38" s="24"/>
      <c r="W38" s="24"/>
    </row>
    <row r="39" spans="1:23" ht="20.25" customHeight="1">
      <c r="A39" s="12">
        <v>35</v>
      </c>
      <c r="B39" s="18">
        <v>32500</v>
      </c>
      <c r="C39" s="18">
        <f t="shared" si="0"/>
        <v>33800</v>
      </c>
      <c r="D39" s="18">
        <f t="shared" si="13"/>
        <v>35254</v>
      </c>
      <c r="E39" s="18">
        <f t="shared" si="15"/>
        <v>36312</v>
      </c>
      <c r="F39" s="18">
        <f t="shared" si="16"/>
        <v>37656</v>
      </c>
      <c r="G39" s="18">
        <f t="shared" si="14"/>
        <v>39163</v>
      </c>
      <c r="H39" s="18">
        <f t="shared" si="17"/>
        <v>43276</v>
      </c>
      <c r="I39" s="18">
        <f t="shared" si="6"/>
        <v>46565</v>
      </c>
      <c r="J39" s="31" t="s">
        <v>46</v>
      </c>
      <c r="K39" s="32"/>
      <c r="L39" s="32"/>
      <c r="M39" s="32"/>
      <c r="N39" s="32"/>
      <c r="O39" s="32"/>
      <c r="P39" s="32"/>
      <c r="Q39" s="32"/>
      <c r="R39" s="32"/>
      <c r="S39" s="32"/>
      <c r="V39" s="24"/>
      <c r="W39" s="24"/>
    </row>
    <row r="40" spans="1:23" ht="36.75" customHeight="1">
      <c r="A40" s="12">
        <v>36</v>
      </c>
      <c r="B40" s="18">
        <v>33000</v>
      </c>
      <c r="C40" s="18">
        <f t="shared" si="0"/>
        <v>34320</v>
      </c>
      <c r="D40" s="18">
        <f t="shared" si="13"/>
        <v>35796</v>
      </c>
      <c r="E40" s="18">
        <f t="shared" si="15"/>
        <v>36870</v>
      </c>
      <c r="F40" s="18">
        <f t="shared" si="16"/>
        <v>38235</v>
      </c>
      <c r="G40" s="18">
        <f t="shared" si="14"/>
        <v>39765</v>
      </c>
      <c r="H40" s="18">
        <f t="shared" si="17"/>
        <v>43941</v>
      </c>
      <c r="I40" s="18">
        <f t="shared" si="6"/>
        <v>47281</v>
      </c>
      <c r="J40" s="2" t="s">
        <v>31</v>
      </c>
      <c r="K40" s="2" t="s">
        <v>51</v>
      </c>
      <c r="L40" s="2" t="s">
        <v>36</v>
      </c>
      <c r="M40" s="2" t="s">
        <v>32</v>
      </c>
      <c r="N40" s="2" t="s">
        <v>34</v>
      </c>
      <c r="O40" s="2" t="s">
        <v>33</v>
      </c>
      <c r="P40" s="2" t="s">
        <v>39</v>
      </c>
      <c r="Q40" s="2" t="s">
        <v>41</v>
      </c>
      <c r="R40" s="2" t="s">
        <v>56</v>
      </c>
      <c r="S40" s="2" t="s">
        <v>58</v>
      </c>
      <c r="V40" s="24"/>
      <c r="W40" s="24"/>
    </row>
    <row r="41" spans="1:23" ht="18.75">
      <c r="A41" s="12">
        <v>37</v>
      </c>
      <c r="B41" s="18">
        <v>33500</v>
      </c>
      <c r="C41" s="18">
        <f t="shared" si="0"/>
        <v>34840</v>
      </c>
      <c r="D41" s="18">
        <f t="shared" si="13"/>
        <v>36339</v>
      </c>
      <c r="E41" s="18">
        <f t="shared" si="15"/>
        <v>37430</v>
      </c>
      <c r="F41" s="18">
        <f t="shared" si="16"/>
        <v>38815</v>
      </c>
      <c r="G41" s="18">
        <f t="shared" si="14"/>
        <v>40368</v>
      </c>
      <c r="H41" s="18">
        <f t="shared" si="17"/>
        <v>44607</v>
      </c>
      <c r="I41" s="18">
        <f t="shared" si="6"/>
        <v>47998</v>
      </c>
      <c r="J41" s="19">
        <v>1</v>
      </c>
      <c r="K41" s="18">
        <v>1000</v>
      </c>
      <c r="L41" s="18">
        <f t="shared" ref="L41:L46" si="20">INT(K41*1.04)</f>
        <v>1040</v>
      </c>
      <c r="M41" s="18">
        <f t="shared" ref="M41:M46" si="21">INT(L41*1.043)+1</f>
        <v>1085</v>
      </c>
      <c r="N41" s="18">
        <v>2086</v>
      </c>
      <c r="O41" s="18">
        <v>2149</v>
      </c>
      <c r="P41" s="18">
        <v>2229</v>
      </c>
      <c r="Q41" s="18">
        <v>2319</v>
      </c>
      <c r="R41" s="18">
        <v>2563</v>
      </c>
      <c r="S41" s="23">
        <v>2758</v>
      </c>
      <c r="V41" s="24"/>
      <c r="W41" s="24"/>
    </row>
    <row r="42" spans="1:23" ht="18.75">
      <c r="A42" s="12">
        <v>38</v>
      </c>
      <c r="B42" s="18">
        <v>34000</v>
      </c>
      <c r="C42" s="18">
        <f t="shared" si="0"/>
        <v>35360</v>
      </c>
      <c r="D42" s="18">
        <f t="shared" si="13"/>
        <v>36881</v>
      </c>
      <c r="E42" s="18">
        <f t="shared" si="15"/>
        <v>37988</v>
      </c>
      <c r="F42" s="18">
        <f t="shared" si="16"/>
        <v>39394</v>
      </c>
      <c r="G42" s="18">
        <f t="shared" si="14"/>
        <v>40970</v>
      </c>
      <c r="H42" s="18">
        <f t="shared" si="17"/>
        <v>45272</v>
      </c>
      <c r="I42" s="18">
        <f t="shared" si="6"/>
        <v>48713</v>
      </c>
      <c r="J42" s="19">
        <v>2</v>
      </c>
      <c r="K42" s="18">
        <v>1100</v>
      </c>
      <c r="L42" s="18">
        <f t="shared" si="20"/>
        <v>1144</v>
      </c>
      <c r="M42" s="18">
        <f t="shared" si="21"/>
        <v>1194</v>
      </c>
      <c r="N42" s="18">
        <v>2086</v>
      </c>
      <c r="O42" s="18">
        <v>2149</v>
      </c>
      <c r="P42" s="18">
        <v>2229</v>
      </c>
      <c r="Q42" s="18">
        <v>2319</v>
      </c>
      <c r="R42" s="18">
        <v>2563</v>
      </c>
      <c r="S42" s="23">
        <v>2758</v>
      </c>
      <c r="V42" s="24"/>
      <c r="W42" s="24"/>
    </row>
    <row r="43" spans="1:23" ht="18.75">
      <c r="A43" s="12">
        <v>39</v>
      </c>
      <c r="B43" s="18">
        <v>34500</v>
      </c>
      <c r="C43" s="18">
        <f t="shared" si="0"/>
        <v>35880</v>
      </c>
      <c r="D43" s="18">
        <f t="shared" si="13"/>
        <v>37423</v>
      </c>
      <c r="E43" s="18">
        <f t="shared" si="15"/>
        <v>38546</v>
      </c>
      <c r="F43" s="18">
        <f t="shared" si="16"/>
        <v>39973</v>
      </c>
      <c r="G43" s="18">
        <f t="shared" si="14"/>
        <v>41572</v>
      </c>
      <c r="H43" s="18">
        <f t="shared" si="17"/>
        <v>45938</v>
      </c>
      <c r="I43" s="18">
        <f t="shared" si="6"/>
        <v>49430</v>
      </c>
      <c r="J43" s="19">
        <v>3</v>
      </c>
      <c r="K43" s="18">
        <v>1200</v>
      </c>
      <c r="L43" s="18">
        <f t="shared" si="20"/>
        <v>1248</v>
      </c>
      <c r="M43" s="18">
        <f t="shared" si="21"/>
        <v>1302</v>
      </c>
      <c r="N43" s="18">
        <v>2086</v>
      </c>
      <c r="O43" s="18">
        <v>2149</v>
      </c>
      <c r="P43" s="18">
        <v>2229</v>
      </c>
      <c r="Q43" s="18">
        <v>2319</v>
      </c>
      <c r="R43" s="18">
        <v>2563</v>
      </c>
      <c r="S43" s="23">
        <v>2758</v>
      </c>
      <c r="V43" s="24"/>
      <c r="W43" s="24"/>
    </row>
    <row r="44" spans="1:23" ht="18.75">
      <c r="A44" s="12">
        <v>40</v>
      </c>
      <c r="B44" s="18">
        <v>35000</v>
      </c>
      <c r="C44" s="18">
        <f t="shared" si="0"/>
        <v>36400</v>
      </c>
      <c r="D44" s="18">
        <f t="shared" si="13"/>
        <v>37966</v>
      </c>
      <c r="E44" s="18">
        <f t="shared" si="15"/>
        <v>39105</v>
      </c>
      <c r="F44" s="18">
        <f t="shared" si="16"/>
        <v>40552</v>
      </c>
      <c r="G44" s="18">
        <f t="shared" si="14"/>
        <v>42175</v>
      </c>
      <c r="H44" s="18">
        <f t="shared" si="17"/>
        <v>46604</v>
      </c>
      <c r="I44" s="18">
        <f t="shared" si="6"/>
        <v>50146</v>
      </c>
      <c r="J44" s="19">
        <v>4</v>
      </c>
      <c r="K44" s="18">
        <v>1300</v>
      </c>
      <c r="L44" s="18">
        <f t="shared" si="20"/>
        <v>1352</v>
      </c>
      <c r="M44" s="18">
        <f t="shared" si="21"/>
        <v>1411</v>
      </c>
      <c r="N44" s="18">
        <v>2086</v>
      </c>
      <c r="O44" s="18">
        <v>2149</v>
      </c>
      <c r="P44" s="18">
        <v>2229</v>
      </c>
      <c r="Q44" s="18">
        <v>2319</v>
      </c>
      <c r="R44" s="18">
        <v>2563</v>
      </c>
      <c r="S44" s="23">
        <v>2758</v>
      </c>
      <c r="V44" s="24"/>
      <c r="W44" s="24"/>
    </row>
    <row r="45" spans="1:23" ht="18.75">
      <c r="A45" s="12">
        <v>41</v>
      </c>
      <c r="B45" s="18">
        <v>35500</v>
      </c>
      <c r="C45" s="18">
        <f t="shared" si="0"/>
        <v>36920</v>
      </c>
      <c r="D45" s="18">
        <f t="shared" si="13"/>
        <v>38508</v>
      </c>
      <c r="E45" s="18">
        <f t="shared" si="15"/>
        <v>39664</v>
      </c>
      <c r="F45" s="18">
        <f t="shared" si="16"/>
        <v>41132</v>
      </c>
      <c r="G45" s="18">
        <f t="shared" si="14"/>
        <v>42778</v>
      </c>
      <c r="H45" s="18">
        <f t="shared" si="17"/>
        <v>47270</v>
      </c>
      <c r="I45" s="18">
        <f t="shared" si="6"/>
        <v>50863</v>
      </c>
      <c r="J45" s="19">
        <v>5</v>
      </c>
      <c r="K45" s="18">
        <v>1400</v>
      </c>
      <c r="L45" s="18">
        <f t="shared" si="20"/>
        <v>1456</v>
      </c>
      <c r="M45" s="18">
        <f t="shared" si="21"/>
        <v>1519</v>
      </c>
      <c r="N45" s="18">
        <v>2086</v>
      </c>
      <c r="O45" s="18">
        <v>2149</v>
      </c>
      <c r="P45" s="18">
        <v>2229</v>
      </c>
      <c r="Q45" s="18">
        <v>2319</v>
      </c>
      <c r="R45" s="18">
        <v>2563</v>
      </c>
      <c r="S45" s="23">
        <v>2758</v>
      </c>
      <c r="V45" s="24"/>
      <c r="W45" s="24"/>
    </row>
    <row r="46" spans="1:23" ht="18.75">
      <c r="A46" s="12">
        <v>42</v>
      </c>
      <c r="B46" s="18">
        <v>36000</v>
      </c>
      <c r="C46" s="18">
        <f t="shared" si="0"/>
        <v>37440</v>
      </c>
      <c r="D46" s="18">
        <f t="shared" si="13"/>
        <v>39050</v>
      </c>
      <c r="E46" s="18">
        <f t="shared" si="15"/>
        <v>40222</v>
      </c>
      <c r="F46" s="18">
        <f t="shared" si="16"/>
        <v>41711</v>
      </c>
      <c r="G46" s="18">
        <f t="shared" si="14"/>
        <v>43380</v>
      </c>
      <c r="H46" s="18">
        <f t="shared" si="17"/>
        <v>47935</v>
      </c>
      <c r="I46" s="18">
        <f t="shared" si="6"/>
        <v>51579</v>
      </c>
      <c r="J46" s="19">
        <v>6</v>
      </c>
      <c r="K46" s="18">
        <v>1500</v>
      </c>
      <c r="L46" s="18">
        <f t="shared" si="20"/>
        <v>1560</v>
      </c>
      <c r="M46" s="18">
        <f t="shared" si="21"/>
        <v>1628</v>
      </c>
      <c r="N46" s="18">
        <v>2086</v>
      </c>
      <c r="O46" s="18">
        <v>2149</v>
      </c>
      <c r="P46" s="18">
        <v>2229</v>
      </c>
      <c r="Q46" s="18">
        <v>2319</v>
      </c>
      <c r="R46" s="18">
        <v>2563</v>
      </c>
      <c r="S46" s="23">
        <v>2758</v>
      </c>
      <c r="V46" s="24"/>
      <c r="W46" s="24"/>
    </row>
    <row r="47" spans="1:23" ht="18.75">
      <c r="A47" s="12">
        <v>43</v>
      </c>
      <c r="B47" s="18">
        <v>36500</v>
      </c>
      <c r="C47" s="18">
        <f t="shared" si="0"/>
        <v>37960</v>
      </c>
      <c r="D47" s="18">
        <f t="shared" si="13"/>
        <v>39593</v>
      </c>
      <c r="E47" s="18">
        <f t="shared" si="15"/>
        <v>40781</v>
      </c>
      <c r="F47" s="18">
        <f t="shared" si="16"/>
        <v>42290</v>
      </c>
      <c r="G47" s="18">
        <f t="shared" si="14"/>
        <v>43982</v>
      </c>
      <c r="H47" s="18">
        <f t="shared" si="17"/>
        <v>48601</v>
      </c>
      <c r="I47" s="18">
        <f t="shared" si="6"/>
        <v>52295</v>
      </c>
      <c r="J47" s="19">
        <v>7</v>
      </c>
      <c r="K47" s="18">
        <v>1600</v>
      </c>
      <c r="L47" s="18">
        <f t="shared" ref="L47:L49" si="22">INT(K47*1.04)</f>
        <v>1664</v>
      </c>
      <c r="M47" s="18">
        <f t="shared" ref="M47:M49" si="23">INT(L47*1.043)+1</f>
        <v>1736</v>
      </c>
      <c r="N47" s="18">
        <v>2086</v>
      </c>
      <c r="O47" s="18">
        <v>2149</v>
      </c>
      <c r="P47" s="18">
        <v>2229</v>
      </c>
      <c r="Q47" s="18">
        <v>2319</v>
      </c>
      <c r="R47" s="18">
        <v>2563</v>
      </c>
      <c r="S47" s="23">
        <v>2758</v>
      </c>
      <c r="V47" s="24"/>
      <c r="W47" s="24"/>
    </row>
    <row r="48" spans="1:23" ht="18.75">
      <c r="A48" s="12">
        <v>44</v>
      </c>
      <c r="B48" s="18">
        <v>37000</v>
      </c>
      <c r="C48" s="18">
        <f t="shared" si="0"/>
        <v>38480</v>
      </c>
      <c r="D48" s="18">
        <f t="shared" si="13"/>
        <v>40135</v>
      </c>
      <c r="E48" s="18">
        <f t="shared" si="15"/>
        <v>41340</v>
      </c>
      <c r="F48" s="18">
        <f t="shared" si="16"/>
        <v>42870</v>
      </c>
      <c r="G48" s="18">
        <f t="shared" si="14"/>
        <v>44585</v>
      </c>
      <c r="H48" s="18">
        <f t="shared" si="17"/>
        <v>49267</v>
      </c>
      <c r="I48" s="18">
        <f t="shared" si="6"/>
        <v>53012</v>
      </c>
      <c r="J48" s="19">
        <v>8</v>
      </c>
      <c r="K48" s="18">
        <v>1700</v>
      </c>
      <c r="L48" s="18">
        <f t="shared" si="22"/>
        <v>1768</v>
      </c>
      <c r="M48" s="18">
        <f t="shared" si="23"/>
        <v>1845</v>
      </c>
      <c r="N48" s="18">
        <v>2086</v>
      </c>
      <c r="O48" s="18">
        <v>2149</v>
      </c>
      <c r="P48" s="18">
        <v>2229</v>
      </c>
      <c r="Q48" s="18">
        <v>2319</v>
      </c>
      <c r="R48" s="18">
        <v>2563</v>
      </c>
      <c r="S48" s="23">
        <v>2758</v>
      </c>
      <c r="V48" s="24"/>
      <c r="W48" s="24"/>
    </row>
    <row r="49" spans="1:23" ht="18.75">
      <c r="A49" s="12">
        <v>45</v>
      </c>
      <c r="B49" s="18">
        <v>37500</v>
      </c>
      <c r="C49" s="18">
        <f t="shared" si="0"/>
        <v>39000</v>
      </c>
      <c r="D49" s="18">
        <v>40677</v>
      </c>
      <c r="E49" s="18">
        <f t="shared" si="15"/>
        <v>41898</v>
      </c>
      <c r="F49" s="18">
        <f t="shared" si="16"/>
        <v>43449</v>
      </c>
      <c r="G49" s="18">
        <f t="shared" si="14"/>
        <v>45187</v>
      </c>
      <c r="H49" s="18">
        <f t="shared" si="17"/>
        <v>49932</v>
      </c>
      <c r="I49" s="18">
        <f t="shared" si="6"/>
        <v>53727</v>
      </c>
      <c r="J49" s="19">
        <v>9</v>
      </c>
      <c r="K49" s="18">
        <v>1800</v>
      </c>
      <c r="L49" s="18">
        <f t="shared" si="22"/>
        <v>1872</v>
      </c>
      <c r="M49" s="18">
        <f t="shared" si="23"/>
        <v>1953</v>
      </c>
      <c r="N49" s="18">
        <v>2086</v>
      </c>
      <c r="O49" s="18">
        <v>2149</v>
      </c>
      <c r="P49" s="18">
        <v>2229</v>
      </c>
      <c r="Q49" s="18">
        <v>2319</v>
      </c>
      <c r="R49" s="18">
        <v>2563</v>
      </c>
      <c r="S49" s="23">
        <v>2758</v>
      </c>
      <c r="V49" s="24"/>
      <c r="W49" s="24"/>
    </row>
    <row r="50" spans="1:23" ht="18" customHeight="1">
      <c r="A50" s="12">
        <v>46</v>
      </c>
      <c r="B50" s="18">
        <v>40000</v>
      </c>
      <c r="C50" s="18">
        <f t="shared" si="0"/>
        <v>41600</v>
      </c>
      <c r="D50" s="18">
        <f>INT(C50*1.043)+1</f>
        <v>43389</v>
      </c>
      <c r="E50" s="18">
        <f t="shared" si="15"/>
        <v>44691</v>
      </c>
      <c r="F50" s="18">
        <f t="shared" si="16"/>
        <v>46345</v>
      </c>
      <c r="G50" s="18">
        <f t="shared" si="14"/>
        <v>48199</v>
      </c>
      <c r="H50" s="18">
        <f t="shared" si="17"/>
        <v>53260</v>
      </c>
      <c r="I50" s="18">
        <f t="shared" si="6"/>
        <v>57308</v>
      </c>
      <c r="J50" s="34" t="s">
        <v>38</v>
      </c>
      <c r="K50" s="34"/>
      <c r="L50" s="34"/>
      <c r="M50" s="34"/>
      <c r="N50" s="34"/>
      <c r="O50" s="34"/>
      <c r="P50" s="34"/>
      <c r="Q50" s="34"/>
      <c r="R50" s="34"/>
      <c r="S50" s="34"/>
      <c r="V50" s="24"/>
      <c r="W50" s="24"/>
    </row>
    <row r="51" spans="1:23" ht="18.75" customHeight="1">
      <c r="A51" s="12">
        <v>47</v>
      </c>
      <c r="B51" s="18">
        <v>42000</v>
      </c>
      <c r="C51" s="18">
        <f t="shared" si="0"/>
        <v>43680</v>
      </c>
      <c r="D51" s="18">
        <f>INT(C51*1.043)+1</f>
        <v>45559</v>
      </c>
      <c r="E51" s="18">
        <f t="shared" si="15"/>
        <v>46926</v>
      </c>
      <c r="F51" s="18">
        <f t="shared" si="16"/>
        <v>48663</v>
      </c>
      <c r="G51" s="18">
        <f t="shared" si="14"/>
        <v>50610</v>
      </c>
      <c r="H51" s="18">
        <f t="shared" si="17"/>
        <v>55925</v>
      </c>
      <c r="I51" s="18">
        <f t="shared" si="6"/>
        <v>60176</v>
      </c>
      <c r="J51" s="34"/>
      <c r="K51" s="34"/>
      <c r="L51" s="34"/>
      <c r="M51" s="34"/>
      <c r="N51" s="34"/>
      <c r="O51" s="34"/>
      <c r="P51" s="34"/>
      <c r="Q51" s="34"/>
      <c r="R51" s="34"/>
      <c r="S51" s="34"/>
      <c r="V51" s="24"/>
      <c r="W51" s="24"/>
    </row>
    <row r="52" spans="1:23" ht="18.75" customHeight="1">
      <c r="A52" s="12">
        <v>48</v>
      </c>
      <c r="B52" s="18">
        <v>44000</v>
      </c>
      <c r="C52" s="18">
        <f t="shared" si="0"/>
        <v>45760</v>
      </c>
      <c r="D52" s="18">
        <f>INT(C52*1.043)+1</f>
        <v>47728</v>
      </c>
      <c r="E52" s="18">
        <f t="shared" si="15"/>
        <v>49160</v>
      </c>
      <c r="F52" s="18">
        <f t="shared" si="16"/>
        <v>50979</v>
      </c>
      <c r="G52" s="18">
        <f t="shared" si="14"/>
        <v>53019</v>
      </c>
      <c r="H52" s="18">
        <f t="shared" si="17"/>
        <v>58586</v>
      </c>
      <c r="I52" s="18">
        <f t="shared" si="6"/>
        <v>63039</v>
      </c>
      <c r="J52" s="34"/>
      <c r="K52" s="34"/>
      <c r="L52" s="34"/>
      <c r="M52" s="34"/>
      <c r="N52" s="34"/>
      <c r="O52" s="34"/>
      <c r="P52" s="34"/>
      <c r="Q52" s="34"/>
      <c r="R52" s="34"/>
      <c r="S52" s="34"/>
      <c r="V52" s="24"/>
      <c r="W52" s="24"/>
    </row>
    <row r="53" spans="1:23" ht="18.75" customHeight="1">
      <c r="A53" s="3">
        <v>49</v>
      </c>
      <c r="B53" s="4">
        <v>45000</v>
      </c>
      <c r="C53" s="4">
        <f t="shared" si="0"/>
        <v>46800</v>
      </c>
      <c r="D53" s="4">
        <f>INT(C53*1.043)+1</f>
        <v>48813</v>
      </c>
      <c r="E53" s="4">
        <f t="shared" si="15"/>
        <v>50278</v>
      </c>
      <c r="F53" s="4">
        <f t="shared" si="16"/>
        <v>52139</v>
      </c>
      <c r="G53" s="4">
        <f t="shared" si="14"/>
        <v>54225</v>
      </c>
      <c r="H53" s="18">
        <f t="shared" si="17"/>
        <v>59919</v>
      </c>
      <c r="I53" s="18">
        <f t="shared" si="6"/>
        <v>64473</v>
      </c>
      <c r="J53" s="34"/>
      <c r="K53" s="34"/>
      <c r="L53" s="34"/>
      <c r="M53" s="34"/>
      <c r="N53" s="34"/>
      <c r="O53" s="34"/>
      <c r="P53" s="34"/>
      <c r="Q53" s="34"/>
      <c r="R53" s="34"/>
      <c r="S53" s="34"/>
      <c r="V53" s="24"/>
      <c r="W53" s="24"/>
    </row>
    <row r="54" spans="1:23" ht="15" customHeight="1">
      <c r="A54" s="1"/>
      <c r="B54" s="1"/>
      <c r="C54" s="1"/>
      <c r="D54" s="1"/>
      <c r="E54" s="1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3" ht="15" customHeight="1">
      <c r="A55" s="1"/>
      <c r="B55" s="1"/>
      <c r="C55" s="1"/>
      <c r="D55" s="1"/>
      <c r="E55" s="1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</sheetData>
  <mergeCells count="10">
    <mergeCell ref="J26:K26"/>
    <mergeCell ref="J39:S39"/>
    <mergeCell ref="J35:S35"/>
    <mergeCell ref="J50:S53"/>
    <mergeCell ref="L26:S33"/>
    <mergeCell ref="A3:A4"/>
    <mergeCell ref="B3:B4"/>
    <mergeCell ref="J3:J4"/>
    <mergeCell ref="K3:K4"/>
    <mergeCell ref="A1:S1"/>
  </mergeCells>
  <printOptions horizontalCentered="1"/>
  <pageMargins left="0.11811023622047245" right="0.11811023622047245" top="0.15748031496062992" bottom="0.55118110236220474" header="0.31496062992125984" footer="0.31496062992125984"/>
  <pageSetup paperSize="9" scale="47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военнослужащие оклады</vt:lpstr>
      <vt:lpstr>'военнослужащие оклады'!Область_печати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2025-12-03T08:10:10Z</dcterms:modified>
</cp:coreProperties>
</file>